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8_{E8E0E910-C1C0-4D3C-90CD-0D98DAE34E59}" xr6:coauthVersionLast="47" xr6:coauthVersionMax="47" xr10:uidLastSave="{00000000-0000-0000-0000-000000000000}"/>
  <bookViews>
    <workbookView xWindow="-108" yWindow="-108" windowWidth="30936" windowHeight="16776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" l="1"/>
  <c r="L15" i="1"/>
  <c r="E18" i="1"/>
  <c r="C19" i="1"/>
  <c r="C20" i="1"/>
  <c r="L24" i="1"/>
  <c r="J25" i="1"/>
  <c r="L25" i="1" s="1"/>
  <c r="L27" i="1" s="1"/>
  <c r="L26" i="1"/>
  <c r="D30" i="1"/>
  <c r="L30" i="1"/>
  <c r="D31" i="1"/>
  <c r="D32" i="1"/>
  <c r="D33" i="1"/>
  <c r="J48" i="1"/>
  <c r="L48" i="1"/>
  <c r="J53" i="1"/>
  <c r="L53" i="1" s="1"/>
  <c r="J54" i="1"/>
  <c r="L54" i="1"/>
  <c r="D58" i="1"/>
  <c r="L58" i="1"/>
  <c r="D59" i="1"/>
  <c r="D60" i="1"/>
  <c r="J68" i="1"/>
  <c r="L68" i="1" s="1"/>
  <c r="L74" i="1" s="1"/>
  <c r="L71" i="1"/>
  <c r="J72" i="1"/>
  <c r="L72" i="1"/>
  <c r="J73" i="1"/>
  <c r="L73" i="1"/>
  <c r="L78" i="1"/>
  <c r="L87" i="1" s="1"/>
  <c r="D79" i="1"/>
  <c r="L79" i="1"/>
  <c r="L80" i="1"/>
  <c r="D81" i="1"/>
  <c r="L81" i="1"/>
  <c r="L82" i="1"/>
  <c r="L83" i="1"/>
  <c r="L84" i="1"/>
  <c r="J86" i="1"/>
  <c r="L86" i="1"/>
  <c r="L91" i="1"/>
  <c r="L115" i="1" s="1"/>
  <c r="J92" i="1"/>
  <c r="L92" i="1"/>
  <c r="J93" i="1"/>
  <c r="L93" i="1"/>
  <c r="L94" i="1"/>
  <c r="L95" i="1"/>
  <c r="L96" i="1"/>
  <c r="J97" i="1"/>
  <c r="L97" i="1" s="1"/>
  <c r="L98" i="1"/>
  <c r="L99" i="1"/>
  <c r="L100" i="1"/>
  <c r="L101" i="1"/>
  <c r="L102" i="1"/>
  <c r="L105" i="1"/>
  <c r="J106" i="1"/>
  <c r="L106" i="1"/>
  <c r="L107" i="1"/>
  <c r="L108" i="1"/>
  <c r="J109" i="1"/>
  <c r="L109" i="1" s="1"/>
  <c r="L111" i="1"/>
  <c r="L112" i="1"/>
  <c r="L113" i="1"/>
  <c r="L114" i="1"/>
  <c r="L118" i="1"/>
  <c r="L120" i="1" s="1"/>
  <c r="L119" i="1"/>
  <c r="L55" i="1" l="1"/>
  <c r="L121" i="1" s="1"/>
  <c r="H6" i="1" l="1"/>
  <c r="C6" i="1" s="1"/>
  <c r="H122" i="1"/>
</calcChain>
</file>

<file path=xl/comments1.xml><?xml version="1.0" encoding="utf-8"?>
<comments xmlns="http://schemas.openxmlformats.org/spreadsheetml/2006/main">
  <authors>
    <author>17681</author>
  </authors>
  <commentList>
    <comment ref="C10" authorId="0" shapeId="0">
      <text>
        <r>
          <rPr>
            <sz val="9"/>
            <rFont val="宋体"/>
            <charset val="134"/>
          </rPr>
          <t>根据项目需求进行选择调整</t>
        </r>
      </text>
    </comment>
    <comment ref="B15" authorId="0" shapeId="0">
      <text>
        <r>
          <rPr>
            <sz val="9"/>
            <rFont val="宋体"/>
            <charset val="134"/>
          </rPr>
          <t>货架使用环境温度说明</t>
        </r>
      </text>
    </comment>
    <comment ref="D39" authorId="0" shapeId="0">
      <text>
        <r>
          <rPr>
            <sz val="9"/>
            <rFont val="宋体"/>
            <charset val="134"/>
          </rPr>
          <t>货叉伸长量
一伸位/二伸位</t>
        </r>
      </text>
    </comment>
    <comment ref="C43" authorId="0" shapeId="0">
      <text>
        <r>
          <rPr>
            <sz val="9"/>
            <rFont val="宋体"/>
            <charset val="134"/>
          </rPr>
          <t xml:space="preserve">梁昌民：根据项目需求配置：默认不配置
</t>
        </r>
      </text>
    </comment>
    <comment ref="C44" authorId="0" shapeId="0">
      <text>
        <r>
          <rPr>
            <sz val="9"/>
            <rFont val="宋体"/>
            <charset val="134"/>
          </rPr>
          <t xml:space="preserve">梁昌民：根据项目需求配置：默认无要求
</t>
        </r>
      </text>
    </comment>
    <comment ref="C47" authorId="0" shapeId="0">
      <text>
        <r>
          <rPr>
            <sz val="9"/>
            <rFont val="宋体"/>
            <charset val="134"/>
          </rPr>
          <t>梁昌民：根据项目需求配置：默认不配置</t>
        </r>
      </text>
    </comment>
    <comment ref="E53" authorId="0" shapeId="0">
      <text>
        <r>
          <rPr>
            <sz val="9"/>
            <rFont val="宋体"/>
            <charset val="134"/>
          </rPr>
          <t>默认安装上部</t>
        </r>
      </text>
    </comment>
    <comment ref="G76" authorId="0" shapeId="0">
      <text>
        <r>
          <rPr>
            <sz val="9"/>
            <rFont val="宋体"/>
            <charset val="134"/>
          </rPr>
          <t>辊筒/链条材质要求；
盖板/机架要求等备注</t>
        </r>
      </text>
    </comment>
    <comment ref="C84" authorId="0" shapeId="0">
      <text>
        <r>
          <rPr>
            <sz val="9"/>
            <rFont val="宋体"/>
            <charset val="134"/>
          </rPr>
          <t>根据项目输送机区域和数量设计确认控制点数量；同一区域输送机数量≤100台为一个控制点，＞100台分为多个控制点</t>
        </r>
      </text>
    </comment>
    <comment ref="F84" authorId="0" shapeId="0">
      <text>
        <r>
          <rPr>
            <sz val="9"/>
            <rFont val="宋体"/>
            <charset val="134"/>
          </rPr>
          <t>根据出入库口进行统计</t>
        </r>
      </text>
    </comment>
    <comment ref="A100" authorId="0" shapeId="0">
      <text>
        <r>
          <rPr>
            <sz val="9"/>
            <rFont val="宋体"/>
            <charset val="134"/>
          </rPr>
          <t>梁昌民：双机热备根据服务器数量配置，当两台时需配置，一台服务器时无需配置</t>
        </r>
      </text>
    </comment>
    <comment ref="A101" authorId="0" shapeId="0">
      <text>
        <r>
          <rPr>
            <sz val="9"/>
            <rFont val="宋体"/>
            <charset val="134"/>
          </rPr>
          <t xml:space="preserve">梁昌民：UPS根据项目需求配置；默认不配置；
</t>
        </r>
      </text>
    </comment>
    <comment ref="A102" authorId="0" shapeId="0">
      <text>
        <r>
          <rPr>
            <sz val="9"/>
            <rFont val="宋体"/>
            <charset val="134"/>
          </rPr>
          <t>梁昌民：中控大屏根据项目需求配置;默认不配置</t>
        </r>
      </text>
    </comment>
    <comment ref="C118" authorId="0" shapeId="0">
      <text>
        <r>
          <rPr>
            <sz val="9"/>
            <rFont val="宋体"/>
            <charset val="134"/>
          </rPr>
          <t>质保期根据项目需求；默认一年</t>
        </r>
      </text>
    </comment>
  </commentList>
</comments>
</file>

<file path=xl/sharedStrings.xml><?xml version="1.0" encoding="utf-8"?>
<sst xmlns="http://schemas.openxmlformats.org/spreadsheetml/2006/main" count="502" uniqueCount="239">
  <si>
    <t>集成项目规划方案设备报价清单</t>
  </si>
  <si>
    <t>报价单位：</t>
  </si>
  <si>
    <t>浙江中扬立库技术有限公司</t>
  </si>
  <si>
    <t>报价人：</t>
  </si>
  <si>
    <t>询价单位：</t>
  </si>
  <si>
    <t>收件人：</t>
  </si>
  <si>
    <t>交货期：</t>
  </si>
  <si>
    <t>签订合同预付款到账后：150天</t>
  </si>
  <si>
    <t>报价日期:</t>
  </si>
  <si>
    <t>项目安装地址</t>
  </si>
  <si>
    <t>报价有效期:</t>
  </si>
  <si>
    <t>7天</t>
  </si>
  <si>
    <t>整体项目合计大写：</t>
  </si>
  <si>
    <t>整体项目合计小写：</t>
  </si>
  <si>
    <t>付款方式：预付35%定金，设备进场前支付30%，安装验收合格后1个月内支付30%，剩余5%质保1年。</t>
  </si>
  <si>
    <t>特别说明：本报价单初步预算，按询价的图纸和所列设备清单，合同最终成交价按签订协议时的设备清单为准（含税，含运费）</t>
  </si>
  <si>
    <t>存储产品信息</t>
  </si>
  <si>
    <t>载具信息</t>
  </si>
  <si>
    <t>结构</t>
  </si>
  <si>
    <t>川字托盘</t>
  </si>
  <si>
    <t>载具材质：塑料</t>
  </si>
  <si>
    <t>载具供货范围：</t>
  </si>
  <si>
    <t>用户自供</t>
  </si>
  <si>
    <t>尺寸</t>
  </si>
  <si>
    <t>1000*1200(进叉)*2000/1300</t>
  </si>
  <si>
    <t>mm</t>
  </si>
  <si>
    <t>载重</t>
  </si>
  <si>
    <t>kg</t>
  </si>
  <si>
    <t>货架部分</t>
  </si>
  <si>
    <t>设备名称</t>
  </si>
  <si>
    <t>设备参数及规格</t>
  </si>
  <si>
    <t>品牌</t>
  </si>
  <si>
    <t>单位</t>
  </si>
  <si>
    <t>数量</t>
  </si>
  <si>
    <t>单价（元）</t>
  </si>
  <si>
    <t>总价（元）</t>
  </si>
  <si>
    <t>货架安装使用环境
抗震烈度</t>
  </si>
  <si>
    <t>常温</t>
  </si>
  <si>
    <t>温度范围：-5~+40</t>
  </si>
  <si>
    <t>℃</t>
  </si>
  <si>
    <t>中扬立库</t>
  </si>
  <si>
    <t>套</t>
  </si>
  <si>
    <t>货架安装一楼</t>
  </si>
  <si>
    <t>/</t>
  </si>
  <si>
    <t>7度 加速度0.10g</t>
  </si>
  <si>
    <t>载具形式</t>
  </si>
  <si>
    <t>货架结构</t>
  </si>
  <si>
    <t>横梁组合式</t>
  </si>
  <si>
    <t>有效货位数：</t>
  </si>
  <si>
    <t>个</t>
  </si>
  <si>
    <t>货架高度：</t>
  </si>
  <si>
    <t>重型堆垛机天地轨</t>
  </si>
  <si>
    <t>天轨规格</t>
  </si>
  <si>
    <t>100*100*10</t>
  </si>
  <si>
    <t>角钢</t>
  </si>
  <si>
    <t>米</t>
  </si>
  <si>
    <t>地轨规格</t>
  </si>
  <si>
    <t>30kg/m 轻轨</t>
  </si>
  <si>
    <t>kg/m</t>
  </si>
  <si>
    <t>安装调试</t>
  </si>
  <si>
    <t>安装及调试</t>
  </si>
  <si>
    <t>单项价格小计 Itemized price：</t>
  </si>
  <si>
    <t>堆垛机系统部分</t>
  </si>
  <si>
    <t>速度</t>
  </si>
  <si>
    <t>配置类型</t>
  </si>
  <si>
    <t>其他</t>
  </si>
  <si>
    <t>直线型托盘堆垛机</t>
  </si>
  <si>
    <t>使用环境
产品信息</t>
  </si>
  <si>
    <t>使用环境</t>
  </si>
  <si>
    <t>台</t>
  </si>
  <si>
    <t>货物尺寸：L*W*H</t>
  </si>
  <si>
    <t>搬运货物重量：</t>
  </si>
  <si>
    <t>机械本体</t>
  </si>
  <si>
    <t>堆垛机高度</t>
  </si>
  <si>
    <t>巷道宽度</t>
  </si>
  <si>
    <t>堆垛机工位</t>
  </si>
  <si>
    <t>单工位</t>
  </si>
  <si>
    <t>货叉</t>
  </si>
  <si>
    <t>货叉品牌</t>
  </si>
  <si>
    <t>米亚斯/长臂猿</t>
  </si>
  <si>
    <t>货叉数量</t>
  </si>
  <si>
    <t>一台</t>
  </si>
  <si>
    <t>货叉形式：</t>
  </si>
  <si>
    <t>双伸双电机货叉</t>
  </si>
  <si>
    <t>货叉伸长量：</t>
  </si>
  <si>
    <t>1350/2500</t>
  </si>
  <si>
    <t>运行速度</t>
  </si>
  <si>
    <t>水平速度</t>
  </si>
  <si>
    <t>加速度：0.3</t>
  </si>
  <si>
    <t>120m/min</t>
  </si>
  <si>
    <t>SEW/NORD</t>
  </si>
  <si>
    <t>垂直速度</t>
  </si>
  <si>
    <t>25m/min</t>
  </si>
  <si>
    <t>伸叉速度</t>
  </si>
  <si>
    <t>30m/min</t>
  </si>
  <si>
    <t>选配</t>
  </si>
  <si>
    <t>摄像头</t>
  </si>
  <si>
    <t>不包含</t>
  </si>
  <si>
    <t>电机能效等级</t>
  </si>
  <si>
    <t>无要求</t>
  </si>
  <si>
    <t>行走轮品牌</t>
  </si>
  <si>
    <t>自制</t>
  </si>
  <si>
    <t>钢丝绳品牌</t>
  </si>
  <si>
    <t>国产优质</t>
  </si>
  <si>
    <t>巷道激光雷达</t>
  </si>
  <si>
    <t>电控系统</t>
  </si>
  <si>
    <t>配电方式</t>
  </si>
  <si>
    <t>甲方供电到乙方配电盘</t>
  </si>
  <si>
    <t>PLC系统</t>
  </si>
  <si>
    <t>西门子/三菱/汇川</t>
  </si>
  <si>
    <t>通讯模式</t>
  </si>
  <si>
    <t>光通讯/载波通讯</t>
  </si>
  <si>
    <t>SICK/劳易测/倍加福</t>
  </si>
  <si>
    <t>水平测距方式</t>
  </si>
  <si>
    <t>激光测距</t>
  </si>
  <si>
    <t>垂直测距方式</t>
  </si>
  <si>
    <t>供电方式</t>
  </si>
  <si>
    <t>排式滑触线</t>
  </si>
  <si>
    <t>安装位置</t>
  </si>
  <si>
    <t>上部</t>
  </si>
  <si>
    <t>含安装附件</t>
  </si>
  <si>
    <t>松下/瑞能</t>
  </si>
  <si>
    <t>轨道RGV穿梭车系统部分</t>
  </si>
  <si>
    <t>直线型RGV穿梭车</t>
  </si>
  <si>
    <t>RGV对接高度</t>
  </si>
  <si>
    <t>RGV工位</t>
  </si>
  <si>
    <t>输送形式</t>
  </si>
  <si>
    <t>链条输送</t>
  </si>
  <si>
    <t>输送机尺寸</t>
  </si>
  <si>
    <t>长度</t>
  </si>
  <si>
    <t>宽度</t>
  </si>
  <si>
    <t>输送速度</t>
  </si>
  <si>
    <t>12m/min</t>
  </si>
  <si>
    <t>光通讯</t>
  </si>
  <si>
    <t>120*90</t>
  </si>
  <si>
    <t>铝型材</t>
  </si>
  <si>
    <t>双轨</t>
  </si>
  <si>
    <t>单刷头</t>
  </si>
  <si>
    <t>瑞能</t>
  </si>
  <si>
    <t>输送系统部分</t>
  </si>
  <si>
    <t>高度</t>
  </si>
  <si>
    <t>重型链条输送机</t>
  </si>
  <si>
    <t>输送速度：12m/min</t>
  </si>
  <si>
    <t>出入库口配置</t>
  </si>
  <si>
    <t>外形检测/显示屏支架</t>
  </si>
  <si>
    <t>固定扫码器</t>
  </si>
  <si>
    <t>用于扫描确认入库货物信息</t>
  </si>
  <si>
    <t>海康威视/得利捷</t>
  </si>
  <si>
    <t>称重系统模块</t>
  </si>
  <si>
    <t>称重范围：kg</t>
  </si>
  <si>
    <t>叉车阻挡</t>
  </si>
  <si>
    <t>用于叉车限位</t>
  </si>
  <si>
    <t>叉车保护套</t>
  </si>
  <si>
    <t>用于货物放置限位</t>
  </si>
  <si>
    <t>控制点及出入库口数量</t>
  </si>
  <si>
    <t>控制点数量</t>
  </si>
  <si>
    <t>2处</t>
  </si>
  <si>
    <t>出入库口数量</t>
  </si>
  <si>
    <t>4处</t>
  </si>
  <si>
    <t>设备配置
电气控制系统</t>
  </si>
  <si>
    <t>电机：SEW/NORD或同等品牌
电动辊筒：国产优质；
链条：东华或同等品牌
辊筒：国产优质或同等品牌
轴承：SKF/NSK/哈瓦洛或同等品牌
PLC/HMI：西门子/三菱/汇川或同等品牌
变频器：西门子/三菱/施耐德/汇川/台达或同等品牌
低压元器件：施耐德或同等品牌
光电开关：SICK/劳易测/倍加福或同等品牌
限位开关：欧姆龙或同等品牌
气动元件：SMC或同等品牌
电缆品牌：国产优质</t>
  </si>
  <si>
    <t>软硬件部分</t>
  </si>
  <si>
    <t>中控室硬件设备</t>
  </si>
  <si>
    <t>服务器系统</t>
  </si>
  <si>
    <t>服务器</t>
  </si>
  <si>
    <r>
      <t>DELL PowerEdge R540或</t>
    </r>
    <r>
      <rPr>
        <sz val="12"/>
        <color indexed="8"/>
        <rFont val="宋体"/>
        <charset val="134"/>
      </rPr>
      <t>ThinkSystem SR588</t>
    </r>
  </si>
  <si>
    <t>戴尔/联想</t>
  </si>
  <si>
    <t>操作系统</t>
  </si>
  <si>
    <t>Microsoft windows server 2012 R2</t>
  </si>
  <si>
    <t>微软</t>
  </si>
  <si>
    <t>数据库</t>
  </si>
  <si>
    <t>SQL server 2012</t>
  </si>
  <si>
    <t>服务器机柜</t>
  </si>
  <si>
    <t xml:space="preserve">服务器机柜： 国产 32U/1600*600*1000 </t>
  </si>
  <si>
    <t>国产</t>
  </si>
  <si>
    <t>台式电脑系统/台式电脑操作系统</t>
  </si>
  <si>
    <r>
      <t>W</t>
    </r>
    <r>
      <rPr>
        <sz val="12"/>
        <color indexed="8"/>
        <rFont val="宋体"/>
        <charset val="134"/>
      </rPr>
      <t>MS台式电脑</t>
    </r>
  </si>
  <si>
    <t>DELL 3000MT I5-12500/16G/256G</t>
  </si>
  <si>
    <t>戴尔</t>
  </si>
  <si>
    <t>WCS台式电脑</t>
  </si>
  <si>
    <t>PC操作系统</t>
  </si>
  <si>
    <r>
      <t>windows</t>
    </r>
    <r>
      <rPr>
        <sz val="12"/>
        <color indexed="8"/>
        <rFont val="宋体"/>
        <charset val="134"/>
      </rPr>
      <t xml:space="preserve"> 10专业版</t>
    </r>
  </si>
  <si>
    <t>交换机</t>
  </si>
  <si>
    <t>16口 全千兆非网管机架式交换机</t>
  </si>
  <si>
    <t>华为</t>
  </si>
  <si>
    <t>打印机</t>
  </si>
  <si>
    <t>条码打印机</t>
  </si>
  <si>
    <t>ZD420桌面条码打印机</t>
  </si>
  <si>
    <t>斑马ZEBRA</t>
  </si>
  <si>
    <t>（选配）双机热备</t>
  </si>
  <si>
    <t>双机热备</t>
  </si>
  <si>
    <t>Rose mirrorHA for windows 7.0（根据服务器数量配置）</t>
  </si>
  <si>
    <t>rose</t>
  </si>
  <si>
    <t>（选配）UPS</t>
  </si>
  <si>
    <t>UPS</t>
  </si>
  <si>
    <t>山特C3KR 机架在线式</t>
  </si>
  <si>
    <t>山特</t>
  </si>
  <si>
    <t>（选配）70寸液晶显示屏</t>
  </si>
  <si>
    <t>70寸液晶显示屏</t>
  </si>
  <si>
    <t>安装中控室/用于显示出入库信息和监视画面（含支架）</t>
  </si>
  <si>
    <t>现场硬件配置部分</t>
  </si>
  <si>
    <t>无线接入点（AP）</t>
  </si>
  <si>
    <t>有效范围φ25米</t>
  </si>
  <si>
    <t>MOXA/多倍通</t>
  </si>
  <si>
    <t>液晶显示屏</t>
  </si>
  <si>
    <t>50寸/用于显示出入库货物信息及异常信息（根据出入库口数量配置）</t>
  </si>
  <si>
    <t>手持PDA</t>
  </si>
  <si>
    <t>BT-A500GC/EDA40K</t>
  </si>
  <si>
    <t>基恩士/霍尼韦尔</t>
  </si>
  <si>
    <t>一体机电脑/一体机电脑操作系统</t>
  </si>
  <si>
    <t>一体机电脑</t>
  </si>
  <si>
    <t>工控机一体机  I5 2400/4G/128G</t>
  </si>
  <si>
    <t>海康/研华</t>
  </si>
  <si>
    <t>软件系统部分</t>
  </si>
  <si>
    <t>仓储管理系统</t>
  </si>
  <si>
    <t>WMS软件</t>
  </si>
  <si>
    <t>用于仓储业务管理</t>
  </si>
  <si>
    <t>设备调度系统</t>
  </si>
  <si>
    <t>WCS软件</t>
  </si>
  <si>
    <t>用于设备调度</t>
  </si>
  <si>
    <t>对接系统</t>
  </si>
  <si>
    <t>接口软件</t>
  </si>
  <si>
    <t>用于对接第三方软件ERP/MES/WMS等</t>
  </si>
  <si>
    <t>软硬件安装调试</t>
  </si>
  <si>
    <t>软硬件安装调试（含耗材）</t>
  </si>
  <si>
    <t>安装调试费用</t>
  </si>
  <si>
    <t>整体项目质保期</t>
  </si>
  <si>
    <t>一年</t>
  </si>
  <si>
    <t>运输</t>
  </si>
  <si>
    <t>包装运输费</t>
  </si>
  <si>
    <t>价格总计 Total price：</t>
  </si>
  <si>
    <t>价格总计大写</t>
  </si>
  <si>
    <t>1.以上报价根据国家税率涨幅含增值税发票；</t>
  </si>
  <si>
    <t>2.材质：Q345/Q235。强度标准：GB/50018-2016，屈服强度—235(N/mm2)  抗拉—205(N/mm2)  伸长率31%</t>
  </si>
  <si>
    <t>3.表面处理：10道工艺酸洗磷化，后采用优质环氧树脂瑞士金马静电喷涂，执行标准：GB 15607-2008</t>
  </si>
  <si>
    <t>4.焊接标准.焊接标准：抗压—300(N/mm2) 抗拉—255(N/mm2) 抗剪—175(N/mm2)</t>
  </si>
  <si>
    <t>5.制造执行标准：CECS23-90(货架设计规范)；Jb/t5323-1991 (钢货架技术条件);GBJ50017-2003 （高位仓库货架设计标准）；GBT 30675-2014 （阁楼式货架）；GBT 30675-2014 (钢平台）</t>
  </si>
  <si>
    <t>6.报价单有效期：由于钢材价格波动比较大，此报价有效期：7天。</t>
  </si>
  <si>
    <t>7.钢材供应商；宝钢 日照钢铁 鞍钢 首钢及国内大型钢厂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</si>
</sst>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5" formatCode="&quot;¥&quot;#,##0;&quot;¥&quot;\-#,##0"/>
    <numFmt numFmtId="176" formatCode="[DBNum2][$RMB]General;[Red][DBNum2][$RMB]General"/>
    <numFmt numFmtId="177" formatCode="0.000_ "/>
  </numFmts>
  <fonts count="22" x14ac:knownFonts="1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Times New Roman"/>
    </font>
    <font>
      <sz val="9"/>
      <name val="宋体"/>
      <charset val="134"/>
    </font>
    <font>
      <sz val="11"/>
      <color theme="1"/>
      <name val="等线"/>
      <charset val="134"/>
      <scheme val="minor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theme="5" tint="-0.249977111117893"/>
      <name val="宋体"/>
      <charset val="134"/>
    </font>
    <font>
      <sz val="14"/>
      <color theme="5" tint="-0.249977111117893"/>
      <name val="宋体"/>
      <charset val="134"/>
    </font>
    <font>
      <sz val="12"/>
      <color rgb="FFC65911"/>
      <name val="宋体"/>
      <charset val="134"/>
    </font>
    <font>
      <sz val="12"/>
      <color rgb="FF000000"/>
      <name val="宋体"/>
      <charset val="134"/>
    </font>
    <font>
      <sz val="12"/>
      <color theme="5"/>
      <name val="宋体"/>
      <charset val="134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2"/>
      <color theme="5" tint="-0.249977111117893"/>
      <name val="等线"/>
      <charset val="134"/>
      <scheme val="minor"/>
    </font>
    <font>
      <sz val="9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9" fillId="0" borderId="0"/>
    <xf numFmtId="0" fontId="5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5" fontId="12" fillId="0" borderId="0" xfId="0" applyNumberFormat="1" applyFont="1" applyAlignment="1">
      <alignment horizontal="center" vertical="center"/>
    </xf>
    <xf numFmtId="0" fontId="0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" fontId="0" fillId="8" borderId="1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5" fontId="12" fillId="0" borderId="1" xfId="0" applyNumberFormat="1" applyFont="1" applyBorder="1" applyAlignment="1">
      <alignment horizontal="center" vertical="center"/>
    </xf>
    <xf numFmtId="5" fontId="14" fillId="0" borderId="1" xfId="0" applyNumberFormat="1" applyFont="1" applyBorder="1" applyAlignment="1">
      <alignment horizontal="center" vertical="center"/>
    </xf>
    <xf numFmtId="5" fontId="12" fillId="3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5" fontId="12" fillId="0" borderId="1" xfId="0" applyNumberFormat="1" applyFont="1" applyFill="1" applyBorder="1" applyAlignment="1">
      <alignment horizontal="center" vertical="center"/>
    </xf>
    <xf numFmtId="49" fontId="1" fillId="6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5" fontId="0" fillId="7" borderId="1" xfId="0" applyNumberFormat="1" applyFont="1" applyFill="1" applyBorder="1" applyAlignment="1">
      <alignment horizontal="center" vertical="center"/>
    </xf>
    <xf numFmtId="5" fontId="0" fillId="8" borderId="1" xfId="0" applyNumberFormat="1" applyFont="1" applyFill="1" applyBorder="1" applyAlignment="1">
      <alignment horizontal="center" vertical="center"/>
    </xf>
    <xf numFmtId="14" fontId="0" fillId="8" borderId="1" xfId="0" applyNumberFormat="1" applyFont="1" applyFill="1" applyBorder="1" applyAlignment="1">
      <alignment horizontal="center" vertical="center"/>
    </xf>
    <xf numFmtId="176" fontId="2" fillId="8" borderId="1" xfId="0" applyNumberFormat="1" applyFont="1" applyFill="1" applyBorder="1" applyAlignment="1">
      <alignment horizontal="center" vertical="center"/>
    </xf>
    <xf numFmtId="177" fontId="2" fillId="8" borderId="1" xfId="0" applyNumberFormat="1" applyFont="1" applyFill="1" applyBorder="1" applyAlignment="1">
      <alignment horizontal="center" vertical="center"/>
    </xf>
    <xf numFmtId="49" fontId="0" fillId="7" borderId="2" xfId="0" applyNumberFormat="1" applyFont="1" applyFill="1" applyBorder="1" applyAlignment="1">
      <alignment horizontal="center" vertical="center"/>
    </xf>
    <xf numFmtId="49" fontId="0" fillId="7" borderId="5" xfId="0" applyNumberFormat="1" applyFont="1" applyFill="1" applyBorder="1" applyAlignment="1">
      <alignment horizontal="center" vertical="center"/>
    </xf>
    <xf numFmtId="5" fontId="4" fillId="8" borderId="1" xfId="0" applyNumberFormat="1" applyFont="1" applyFill="1" applyBorder="1" applyAlignment="1">
      <alignment horizontal="center" vertical="center" wrapText="1"/>
    </xf>
    <xf numFmtId="5" fontId="0" fillId="8" borderId="1" xfId="0" applyNumberFormat="1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5" fontId="13" fillId="2" borderId="1" xfId="0" applyNumberFormat="1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0" fontId="12" fillId="3" borderId="1" xfId="0" applyFont="1" applyFill="1" applyBorder="1" applyAlignment="1">
      <alignment horizontal="center" vertical="center"/>
    </xf>
    <xf numFmtId="5" fontId="12" fillId="3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/>
    </xf>
    <xf numFmtId="5" fontId="13" fillId="9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176" fontId="3" fillId="8" borderId="1" xfId="0" applyNumberFormat="1" applyFont="1" applyFill="1" applyBorder="1" applyAlignment="1">
      <alignment horizontal="center" vertical="center"/>
    </xf>
    <xf numFmtId="177" fontId="3" fillId="8" borderId="1" xfId="0" applyNumberFormat="1" applyFont="1" applyFill="1" applyBorder="1" applyAlignment="1">
      <alignment horizontal="center" vertical="center"/>
    </xf>
    <xf numFmtId="176" fontId="3" fillId="8" borderId="1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 applyProtection="1">
      <alignment horizontal="left" vertical="center" wrapText="1"/>
      <protection locked="0"/>
    </xf>
    <xf numFmtId="0" fontId="0" fillId="4" borderId="1" xfId="0" applyFont="1" applyFill="1" applyBorder="1" applyAlignment="1" applyProtection="1">
      <alignment horizontal="center" vertical="center" wrapText="1"/>
      <protection locked="0"/>
    </xf>
    <xf numFmtId="177" fontId="0" fillId="4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5" fontId="14" fillId="0" borderId="1" xfId="0" applyNumberFormat="1" applyFont="1" applyBorder="1" applyAlignment="1">
      <alignment horizontal="center" vertical="center"/>
    </xf>
    <xf numFmtId="5" fontId="12" fillId="0" borderId="4" xfId="0" applyNumberFormat="1" applyFont="1" applyBorder="1" applyAlignment="1">
      <alignment horizontal="center" vertical="center"/>
    </xf>
    <xf numFmtId="5" fontId="12" fillId="0" borderId="3" xfId="0" applyNumberFormat="1" applyFont="1" applyBorder="1" applyAlignment="1">
      <alignment horizontal="center" vertical="center"/>
    </xf>
    <xf numFmtId="5" fontId="12" fillId="0" borderId="6" xfId="0" applyNumberFormat="1" applyFont="1" applyBorder="1" applyAlignment="1">
      <alignment horizontal="center" vertical="center"/>
    </xf>
    <xf numFmtId="5" fontId="12" fillId="0" borderId="1" xfId="0" applyNumberFormat="1" applyFont="1" applyBorder="1" applyAlignment="1">
      <alignment horizontal="center" vertical="center"/>
    </xf>
  </cellXfs>
  <cellStyles count="5">
    <cellStyle name="_ET_STYLE_NoName_00_" xfId="2"/>
    <cellStyle name="常规" xfId="0" builtinId="0"/>
    <cellStyle name="常规 18" xfId="3"/>
    <cellStyle name="常规 2" xfId="1"/>
    <cellStyle name="常规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12" Type="http://schemas.openxmlformats.org/officeDocument/2006/relationships/customXml" Target="../customXml/item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342900</xdr:colOff>
      <xdr:row>0</xdr:row>
      <xdr:rowOff>1143000</xdr:rowOff>
    </xdr:to>
    <xdr:pic>
      <xdr:nvPicPr>
        <xdr:cNvPr id="1306" name="图片 1" descr="中扬LOGO">
          <a:extLst>
            <a:ext uri="{FF2B5EF4-FFF2-40B4-BE49-F238E27FC236}">
              <a16:creationId xmlns:a16="http://schemas.microsoft.com/office/drawing/2014/main" id="{39E18744-DB62-514B-7251-4468D7EA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9550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155"/>
  <sheetViews>
    <sheetView tabSelected="1" view="pageBreakPreview" topLeftCell="A106" zoomScale="85" zoomScaleNormal="100" workbookViewId="0">
      <selection sqref="A1:L129"/>
    </sheetView>
  </sheetViews>
  <sheetFormatPr defaultColWidth="8.69921875" defaultRowHeight="15.6" x14ac:dyDescent="0.25"/>
  <cols>
    <col min="1" max="1" width="23" style="4" customWidth="1"/>
    <col min="2" max="2" width="21.19921875" style="4" customWidth="1"/>
    <col min="3" max="3" width="24.59765625" style="5" customWidth="1"/>
    <col min="4" max="4" width="15.69921875" style="4" customWidth="1"/>
    <col min="5" max="5" width="21" style="4" customWidth="1"/>
    <col min="6" max="6" width="19.09765625" style="4" customWidth="1"/>
    <col min="7" max="7" width="15.69921875" style="4" customWidth="1"/>
    <col min="8" max="8" width="16.59765625" style="6" customWidth="1"/>
    <col min="9" max="9" width="5.69921875" style="6" customWidth="1"/>
    <col min="10" max="10" width="8.19921875" style="5" customWidth="1"/>
    <col min="11" max="11" width="13.09765625" style="7" customWidth="1"/>
    <col min="12" max="12" width="13.69921875" style="7" customWidth="1"/>
    <col min="13" max="32" width="9" style="4" bestFit="1" customWidth="1"/>
    <col min="33" max="16384" width="8.69921875" style="4"/>
  </cols>
  <sheetData>
    <row r="1" spans="1:12" ht="99.9" customHeight="1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ht="20.100000000000001" customHeight="1" x14ac:dyDescent="0.25">
      <c r="A2" s="36" t="s">
        <v>1</v>
      </c>
      <c r="B2" s="37"/>
      <c r="C2" s="38" t="s">
        <v>2</v>
      </c>
      <c r="D2" s="38"/>
      <c r="E2" s="38"/>
      <c r="F2" s="39" t="s">
        <v>3</v>
      </c>
      <c r="G2" s="39"/>
      <c r="H2" s="40"/>
      <c r="I2" s="40"/>
      <c r="J2" s="40"/>
      <c r="K2" s="40"/>
      <c r="L2" s="40"/>
    </row>
    <row r="3" spans="1:12" ht="20.100000000000001" customHeight="1" x14ac:dyDescent="0.25">
      <c r="A3" s="36" t="s">
        <v>4</v>
      </c>
      <c r="B3" s="37"/>
      <c r="C3" s="38"/>
      <c r="D3" s="38"/>
      <c r="E3" s="38"/>
      <c r="F3" s="39" t="s">
        <v>5</v>
      </c>
      <c r="G3" s="39"/>
      <c r="H3" s="40"/>
      <c r="I3" s="40"/>
      <c r="J3" s="40"/>
      <c r="K3" s="40"/>
      <c r="L3" s="40"/>
    </row>
    <row r="4" spans="1:12" ht="20.100000000000001" customHeight="1" x14ac:dyDescent="0.25">
      <c r="A4" s="36" t="s">
        <v>6</v>
      </c>
      <c r="B4" s="37"/>
      <c r="C4" s="38" t="s">
        <v>7</v>
      </c>
      <c r="D4" s="38"/>
      <c r="E4" s="38"/>
      <c r="F4" s="37" t="s">
        <v>8</v>
      </c>
      <c r="G4" s="37"/>
      <c r="H4" s="41">
        <f ca="1">TODAY()</f>
        <v>45177</v>
      </c>
      <c r="I4" s="41"/>
      <c r="J4" s="41"/>
      <c r="K4" s="41"/>
      <c r="L4" s="41"/>
    </row>
    <row r="5" spans="1:12" ht="20.100000000000001" customHeight="1" x14ac:dyDescent="0.25">
      <c r="A5" s="36" t="s">
        <v>9</v>
      </c>
      <c r="B5" s="36"/>
      <c r="C5" s="38"/>
      <c r="D5" s="38"/>
      <c r="E5" s="38"/>
      <c r="F5" s="37" t="s">
        <v>10</v>
      </c>
      <c r="G5" s="37"/>
      <c r="H5" s="40" t="s">
        <v>11</v>
      </c>
      <c r="I5" s="40"/>
      <c r="J5" s="40"/>
      <c r="K5" s="40"/>
      <c r="L5" s="40"/>
    </row>
    <row r="6" spans="1:12" ht="20.100000000000001" customHeight="1" x14ac:dyDescent="0.25">
      <c r="A6" s="37" t="s">
        <v>12</v>
      </c>
      <c r="B6" s="37"/>
      <c r="C6" s="42">
        <f>H6</f>
        <v>324350</v>
      </c>
      <c r="D6" s="42"/>
      <c r="E6" s="43"/>
      <c r="F6" s="44" t="s">
        <v>13</v>
      </c>
      <c r="G6" s="45"/>
      <c r="H6" s="46">
        <f>L121</f>
        <v>324350</v>
      </c>
      <c r="I6" s="46"/>
      <c r="J6" s="46"/>
      <c r="K6" s="46"/>
      <c r="L6" s="46"/>
    </row>
    <row r="7" spans="1:12" ht="20.100000000000001" customHeight="1" x14ac:dyDescent="0.25">
      <c r="A7" s="47" t="s">
        <v>14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</row>
    <row r="8" spans="1:12" ht="20.100000000000001" customHeight="1" x14ac:dyDescent="0.25">
      <c r="A8" s="48" t="s">
        <v>15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</row>
    <row r="9" spans="1:12" ht="39.9" customHeight="1" x14ac:dyDescent="0.25">
      <c r="A9" s="49" t="s">
        <v>16</v>
      </c>
      <c r="B9" s="49"/>
      <c r="C9" s="50"/>
      <c r="D9" s="49"/>
      <c r="E9" s="49"/>
      <c r="F9" s="49"/>
      <c r="G9" s="49"/>
      <c r="H9" s="49"/>
      <c r="I9" s="49"/>
      <c r="J9" s="51"/>
      <c r="K9" s="52"/>
      <c r="L9" s="52"/>
    </row>
    <row r="10" spans="1:12" ht="20.100000000000001" customHeight="1" x14ac:dyDescent="0.25">
      <c r="A10" s="48" t="s">
        <v>17</v>
      </c>
      <c r="B10" s="8" t="s">
        <v>18</v>
      </c>
      <c r="C10" s="9" t="s">
        <v>19</v>
      </c>
      <c r="D10" s="53" t="s">
        <v>20</v>
      </c>
      <c r="E10" s="53"/>
      <c r="F10" s="53"/>
      <c r="G10" s="8"/>
      <c r="H10" s="48" t="s">
        <v>21</v>
      </c>
      <c r="I10" s="53" t="s">
        <v>22</v>
      </c>
      <c r="J10" s="53"/>
      <c r="K10" s="53"/>
      <c r="L10" s="53"/>
    </row>
    <row r="11" spans="1:12" ht="32.1" customHeight="1" x14ac:dyDescent="0.25">
      <c r="A11" s="48"/>
      <c r="B11" s="8" t="s">
        <v>23</v>
      </c>
      <c r="C11" s="54" t="s">
        <v>24</v>
      </c>
      <c r="D11" s="54"/>
      <c r="E11" s="54"/>
      <c r="F11" s="54"/>
      <c r="G11" s="8" t="s">
        <v>25</v>
      </c>
      <c r="H11" s="48"/>
      <c r="I11" s="53"/>
      <c r="J11" s="53"/>
      <c r="K11" s="53"/>
      <c r="L11" s="53"/>
    </row>
    <row r="12" spans="1:12" ht="20.100000000000001" customHeight="1" x14ac:dyDescent="0.25">
      <c r="A12" s="48"/>
      <c r="B12" s="11" t="s">
        <v>26</v>
      </c>
      <c r="C12" s="53">
        <v>500</v>
      </c>
      <c r="D12" s="53"/>
      <c r="E12" s="53"/>
      <c r="F12" s="53"/>
      <c r="G12" s="8" t="s">
        <v>27</v>
      </c>
      <c r="H12" s="48"/>
      <c r="I12" s="53"/>
      <c r="J12" s="53"/>
      <c r="K12" s="53"/>
      <c r="L12" s="53"/>
    </row>
    <row r="13" spans="1:12" ht="39.9" customHeight="1" x14ac:dyDescent="0.25">
      <c r="A13" s="49" t="s">
        <v>28</v>
      </c>
      <c r="B13" s="49"/>
      <c r="C13" s="50"/>
      <c r="D13" s="49"/>
      <c r="E13" s="49"/>
      <c r="F13" s="49"/>
      <c r="G13" s="49"/>
      <c r="H13" s="49"/>
      <c r="I13" s="49"/>
      <c r="J13" s="51"/>
      <c r="K13" s="52"/>
      <c r="L13" s="52"/>
    </row>
    <row r="14" spans="1:12" ht="20.100000000000001" customHeight="1" x14ac:dyDescent="0.25">
      <c r="A14" s="12" t="s">
        <v>29</v>
      </c>
      <c r="B14" s="55" t="s">
        <v>30</v>
      </c>
      <c r="C14" s="55"/>
      <c r="D14" s="55"/>
      <c r="E14" s="55"/>
      <c r="F14" s="55"/>
      <c r="G14" s="55"/>
      <c r="H14" s="17" t="s">
        <v>31</v>
      </c>
      <c r="I14" s="17" t="s">
        <v>32</v>
      </c>
      <c r="J14" s="16" t="s">
        <v>33</v>
      </c>
      <c r="K14" s="21" t="s">
        <v>34</v>
      </c>
      <c r="L14" s="21" t="s">
        <v>35</v>
      </c>
    </row>
    <row r="15" spans="1:12" ht="20.100000000000001" customHeight="1" x14ac:dyDescent="0.25">
      <c r="A15" s="55" t="s">
        <v>28</v>
      </c>
      <c r="B15" s="81" t="s">
        <v>36</v>
      </c>
      <c r="C15" s="10" t="s">
        <v>37</v>
      </c>
      <c r="D15" s="54" t="s">
        <v>38</v>
      </c>
      <c r="E15" s="54"/>
      <c r="F15" s="54"/>
      <c r="G15" s="12" t="s">
        <v>39</v>
      </c>
      <c r="H15" s="68" t="s">
        <v>40</v>
      </c>
      <c r="I15" s="68" t="s">
        <v>41</v>
      </c>
      <c r="J15" s="54">
        <v>1</v>
      </c>
      <c r="K15" s="114">
        <v>0</v>
      </c>
      <c r="L15" s="114">
        <f>K15*J15</f>
        <v>0</v>
      </c>
    </row>
    <row r="16" spans="1:12" ht="20.100000000000001" customHeight="1" x14ac:dyDescent="0.25">
      <c r="A16" s="55"/>
      <c r="B16" s="81"/>
      <c r="C16" s="54" t="s">
        <v>42</v>
      </c>
      <c r="D16" s="54"/>
      <c r="E16" s="54"/>
      <c r="F16" s="54"/>
      <c r="G16" s="12" t="s">
        <v>43</v>
      </c>
      <c r="H16" s="68"/>
      <c r="I16" s="68"/>
      <c r="J16" s="54"/>
      <c r="K16" s="114"/>
      <c r="L16" s="114"/>
    </row>
    <row r="17" spans="1:12" ht="20.100000000000001" customHeight="1" x14ac:dyDescent="0.25">
      <c r="A17" s="55"/>
      <c r="B17" s="81"/>
      <c r="C17" s="56" t="s">
        <v>44</v>
      </c>
      <c r="D17" s="56"/>
      <c r="E17" s="56"/>
      <c r="F17" s="56"/>
      <c r="G17" s="12" t="s">
        <v>43</v>
      </c>
      <c r="H17" s="68"/>
      <c r="I17" s="68"/>
      <c r="J17" s="54"/>
      <c r="K17" s="114"/>
      <c r="L17" s="114"/>
    </row>
    <row r="18" spans="1:12" ht="20.100000000000001" customHeight="1" x14ac:dyDescent="0.25">
      <c r="A18" s="73"/>
      <c r="B18" s="55" t="s">
        <v>16</v>
      </c>
      <c r="C18" s="55" t="s">
        <v>45</v>
      </c>
      <c r="D18" s="55"/>
      <c r="E18" s="54" t="str">
        <f>C10</f>
        <v>川字托盘</v>
      </c>
      <c r="F18" s="54"/>
      <c r="G18" s="12"/>
      <c r="H18" s="68"/>
      <c r="I18" s="68"/>
      <c r="J18" s="54"/>
      <c r="K18" s="114"/>
      <c r="L18" s="114"/>
    </row>
    <row r="19" spans="1:12" ht="20.100000000000001" customHeight="1" x14ac:dyDescent="0.25">
      <c r="A19" s="73"/>
      <c r="B19" s="55"/>
      <c r="C19" s="54" t="str">
        <f>C11</f>
        <v>1000*1200(进叉)*2000/1300</v>
      </c>
      <c r="D19" s="54"/>
      <c r="E19" s="54"/>
      <c r="F19" s="54"/>
      <c r="G19" s="8" t="s">
        <v>25</v>
      </c>
      <c r="H19" s="68"/>
      <c r="I19" s="68"/>
      <c r="J19" s="54"/>
      <c r="K19" s="114"/>
      <c r="L19" s="114"/>
    </row>
    <row r="20" spans="1:12" ht="20.100000000000001" customHeight="1" x14ac:dyDescent="0.25">
      <c r="A20" s="73"/>
      <c r="B20" s="55"/>
      <c r="C20" s="54">
        <f>C12</f>
        <v>500</v>
      </c>
      <c r="D20" s="54"/>
      <c r="E20" s="54"/>
      <c r="F20" s="54"/>
      <c r="G20" s="8" t="s">
        <v>27</v>
      </c>
      <c r="H20" s="68"/>
      <c r="I20" s="68"/>
      <c r="J20" s="54"/>
      <c r="K20" s="114"/>
      <c r="L20" s="114"/>
    </row>
    <row r="21" spans="1:12" ht="20.100000000000001" customHeight="1" x14ac:dyDescent="0.25">
      <c r="A21" s="73"/>
      <c r="B21" s="55" t="s">
        <v>46</v>
      </c>
      <c r="C21" s="54" t="s">
        <v>47</v>
      </c>
      <c r="D21" s="54"/>
      <c r="E21" s="54"/>
      <c r="F21" s="54"/>
      <c r="G21" s="12"/>
      <c r="H21" s="68"/>
      <c r="I21" s="68"/>
      <c r="J21" s="54"/>
      <c r="K21" s="114"/>
      <c r="L21" s="114"/>
    </row>
    <row r="22" spans="1:12" ht="20.100000000000001" customHeight="1" x14ac:dyDescent="0.25">
      <c r="A22" s="73"/>
      <c r="B22" s="55"/>
      <c r="C22" s="55" t="s">
        <v>48</v>
      </c>
      <c r="D22" s="55"/>
      <c r="E22" s="54">
        <v>6072</v>
      </c>
      <c r="F22" s="54"/>
      <c r="G22" s="12" t="s">
        <v>49</v>
      </c>
      <c r="H22" s="68"/>
      <c r="I22" s="68"/>
      <c r="J22" s="54"/>
      <c r="K22" s="114"/>
      <c r="L22" s="114"/>
    </row>
    <row r="23" spans="1:12" ht="20.100000000000001" customHeight="1" x14ac:dyDescent="0.25">
      <c r="A23" s="73"/>
      <c r="B23" s="55"/>
      <c r="C23" s="55" t="s">
        <v>50</v>
      </c>
      <c r="D23" s="55"/>
      <c r="E23" s="54">
        <v>19306</v>
      </c>
      <c r="F23" s="54"/>
      <c r="G23" s="8" t="s">
        <v>25</v>
      </c>
      <c r="H23" s="68"/>
      <c r="I23" s="68"/>
      <c r="J23" s="54"/>
      <c r="K23" s="114"/>
      <c r="L23" s="114"/>
    </row>
    <row r="24" spans="1:12" ht="20.100000000000001" customHeight="1" x14ac:dyDescent="0.25">
      <c r="A24" s="81" t="s">
        <v>51</v>
      </c>
      <c r="B24" s="12" t="s">
        <v>52</v>
      </c>
      <c r="C24" s="54" t="s">
        <v>53</v>
      </c>
      <c r="D24" s="54"/>
      <c r="E24" s="54"/>
      <c r="F24" s="54"/>
      <c r="G24" s="12" t="s">
        <v>54</v>
      </c>
      <c r="H24" s="68" t="s">
        <v>40</v>
      </c>
      <c r="I24" s="17" t="s">
        <v>55</v>
      </c>
      <c r="J24" s="10">
        <v>239.5</v>
      </c>
      <c r="K24" s="22">
        <v>0</v>
      </c>
      <c r="L24" s="22">
        <f>K24*J24</f>
        <v>0</v>
      </c>
    </row>
    <row r="25" spans="1:12" ht="20.100000000000001" customHeight="1" x14ac:dyDescent="0.25">
      <c r="A25" s="81"/>
      <c r="B25" s="12" t="s">
        <v>56</v>
      </c>
      <c r="C25" s="54" t="s">
        <v>57</v>
      </c>
      <c r="D25" s="54"/>
      <c r="E25" s="54"/>
      <c r="F25" s="54"/>
      <c r="G25" s="12" t="s">
        <v>58</v>
      </c>
      <c r="H25" s="68"/>
      <c r="I25" s="17" t="s">
        <v>55</v>
      </c>
      <c r="J25" s="10">
        <f>J24</f>
        <v>239.5</v>
      </c>
      <c r="K25" s="22">
        <v>0</v>
      </c>
      <c r="L25" s="22">
        <f>K25*J25</f>
        <v>0</v>
      </c>
    </row>
    <row r="26" spans="1:12" customFormat="1" ht="20.100000000000001" customHeight="1" x14ac:dyDescent="0.25">
      <c r="A26" s="14" t="s">
        <v>59</v>
      </c>
      <c r="B26" s="12" t="s">
        <v>59</v>
      </c>
      <c r="C26" s="57" t="s">
        <v>60</v>
      </c>
      <c r="D26" s="57"/>
      <c r="E26" s="57"/>
      <c r="F26" s="15" t="s">
        <v>43</v>
      </c>
      <c r="G26" s="17" t="s">
        <v>43</v>
      </c>
      <c r="H26" s="17" t="s">
        <v>40</v>
      </c>
      <c r="I26" s="17" t="s">
        <v>41</v>
      </c>
      <c r="J26" s="17">
        <v>1</v>
      </c>
      <c r="K26" s="22">
        <v>0</v>
      </c>
      <c r="L26" s="22">
        <f>K26*J26</f>
        <v>0</v>
      </c>
    </row>
    <row r="27" spans="1:12" ht="30" customHeight="1" x14ac:dyDescent="0.25">
      <c r="A27" s="58" t="s">
        <v>61</v>
      </c>
      <c r="B27" s="58"/>
      <c r="C27" s="58"/>
      <c r="D27" s="58"/>
      <c r="E27" s="58"/>
      <c r="F27" s="58"/>
      <c r="G27" s="58"/>
      <c r="H27" s="59"/>
      <c r="I27" s="58"/>
      <c r="J27" s="60"/>
      <c r="K27" s="61"/>
      <c r="L27" s="23">
        <f>SUM(L15:L26)</f>
        <v>0</v>
      </c>
    </row>
    <row r="28" spans="1:12" ht="39.9" customHeight="1" x14ac:dyDescent="0.25">
      <c r="A28" s="49" t="s">
        <v>62</v>
      </c>
      <c r="B28" s="49"/>
      <c r="C28" s="50"/>
      <c r="D28" s="49"/>
      <c r="E28" s="49"/>
      <c r="F28" s="49"/>
      <c r="G28" s="49"/>
      <c r="H28" s="49"/>
      <c r="I28" s="49"/>
      <c r="J28" s="51"/>
      <c r="K28" s="52"/>
      <c r="L28" s="52"/>
    </row>
    <row r="29" spans="1:12" ht="20.100000000000001" customHeight="1" x14ac:dyDescent="0.25">
      <c r="A29" s="12" t="s">
        <v>29</v>
      </c>
      <c r="B29" s="55" t="s">
        <v>30</v>
      </c>
      <c r="C29" s="62"/>
      <c r="D29" s="55"/>
      <c r="E29" s="12" t="s">
        <v>63</v>
      </c>
      <c r="F29" s="12" t="s">
        <v>64</v>
      </c>
      <c r="G29" s="12" t="s">
        <v>65</v>
      </c>
      <c r="H29" s="17" t="s">
        <v>31</v>
      </c>
      <c r="I29" s="17" t="s">
        <v>32</v>
      </c>
      <c r="J29" s="16" t="s">
        <v>33</v>
      </c>
      <c r="K29" s="21" t="s">
        <v>34</v>
      </c>
      <c r="L29" s="21" t="s">
        <v>35</v>
      </c>
    </row>
    <row r="30" spans="1:12" ht="20.100000000000001" customHeight="1" x14ac:dyDescent="0.25">
      <c r="A30" s="81" t="s">
        <v>66</v>
      </c>
      <c r="B30" s="81" t="s">
        <v>67</v>
      </c>
      <c r="C30" s="12" t="s">
        <v>68</v>
      </c>
      <c r="D30" s="63" t="str">
        <f>D15</f>
        <v>温度范围：-5~+40</v>
      </c>
      <c r="E30" s="64"/>
      <c r="F30" s="17" t="s">
        <v>43</v>
      </c>
      <c r="G30" s="17" t="s">
        <v>43</v>
      </c>
      <c r="H30" s="68" t="s">
        <v>40</v>
      </c>
      <c r="I30" s="105" t="s">
        <v>69</v>
      </c>
      <c r="J30" s="54">
        <v>6</v>
      </c>
      <c r="K30" s="114">
        <v>0</v>
      </c>
      <c r="L30" s="114">
        <f>K30*J30</f>
        <v>0</v>
      </c>
    </row>
    <row r="31" spans="1:12" ht="20.100000000000001" customHeight="1" x14ac:dyDescent="0.25">
      <c r="A31" s="81"/>
      <c r="B31" s="55"/>
      <c r="C31" s="12" t="s">
        <v>70</v>
      </c>
      <c r="D31" s="65" t="str">
        <f>C11</f>
        <v>1000*1200(进叉)*2000/1300</v>
      </c>
      <c r="E31" s="66"/>
      <c r="F31" s="12" t="s">
        <v>25</v>
      </c>
      <c r="G31" s="17" t="s">
        <v>43</v>
      </c>
      <c r="H31" s="68"/>
      <c r="I31" s="106"/>
      <c r="J31" s="54"/>
      <c r="K31" s="114"/>
      <c r="L31" s="114"/>
    </row>
    <row r="32" spans="1:12" ht="20.100000000000001" customHeight="1" x14ac:dyDescent="0.25">
      <c r="A32" s="81"/>
      <c r="B32" s="55"/>
      <c r="C32" s="12" t="s">
        <v>71</v>
      </c>
      <c r="D32" s="65">
        <f>C12</f>
        <v>500</v>
      </c>
      <c r="E32" s="66"/>
      <c r="F32" s="12" t="s">
        <v>27</v>
      </c>
      <c r="G32" s="17" t="s">
        <v>43</v>
      </c>
      <c r="H32" s="68"/>
      <c r="I32" s="106"/>
      <c r="J32" s="54"/>
      <c r="K32" s="114"/>
      <c r="L32" s="114"/>
    </row>
    <row r="33" spans="1:12" ht="20.100000000000001" customHeight="1" x14ac:dyDescent="0.25">
      <c r="A33" s="81"/>
      <c r="B33" s="55" t="s">
        <v>72</v>
      </c>
      <c r="C33" s="17" t="s">
        <v>73</v>
      </c>
      <c r="D33" s="54">
        <f>E23</f>
        <v>19306</v>
      </c>
      <c r="E33" s="54"/>
      <c r="F33" s="12" t="s">
        <v>25</v>
      </c>
      <c r="G33" s="17" t="s">
        <v>43</v>
      </c>
      <c r="H33" s="68"/>
      <c r="I33" s="106"/>
      <c r="J33" s="54"/>
      <c r="K33" s="114"/>
      <c r="L33" s="114"/>
    </row>
    <row r="34" spans="1:12" ht="20.100000000000001" customHeight="1" x14ac:dyDescent="0.25">
      <c r="A34" s="81"/>
      <c r="B34" s="55"/>
      <c r="C34" s="17" t="s">
        <v>74</v>
      </c>
      <c r="D34" s="54">
        <v>1550</v>
      </c>
      <c r="E34" s="54"/>
      <c r="F34" s="12" t="s">
        <v>25</v>
      </c>
      <c r="G34" s="17" t="s">
        <v>43</v>
      </c>
      <c r="H34" s="68"/>
      <c r="I34" s="106"/>
      <c r="J34" s="54"/>
      <c r="K34" s="114"/>
      <c r="L34" s="114"/>
    </row>
    <row r="35" spans="1:12" ht="20.100000000000001" customHeight="1" x14ac:dyDescent="0.25">
      <c r="A35" s="81"/>
      <c r="B35" s="55"/>
      <c r="C35" s="17" t="s">
        <v>75</v>
      </c>
      <c r="D35" s="54" t="s">
        <v>76</v>
      </c>
      <c r="E35" s="54"/>
      <c r="F35" s="12" t="s">
        <v>43</v>
      </c>
      <c r="G35" s="17" t="s">
        <v>43</v>
      </c>
      <c r="H35" s="68"/>
      <c r="I35" s="106"/>
      <c r="J35" s="54"/>
      <c r="K35" s="114"/>
      <c r="L35" s="114"/>
    </row>
    <row r="36" spans="1:12" ht="20.100000000000001" customHeight="1" x14ac:dyDescent="0.25">
      <c r="A36" s="81"/>
      <c r="B36" s="55" t="s">
        <v>77</v>
      </c>
      <c r="C36" s="17" t="s">
        <v>78</v>
      </c>
      <c r="D36" s="54" t="s">
        <v>79</v>
      </c>
      <c r="E36" s="54"/>
      <c r="F36" s="12" t="s">
        <v>43</v>
      </c>
      <c r="G36" s="17" t="s">
        <v>43</v>
      </c>
      <c r="H36" s="68"/>
      <c r="I36" s="106"/>
      <c r="J36" s="54"/>
      <c r="K36" s="114"/>
      <c r="L36" s="114"/>
    </row>
    <row r="37" spans="1:12" ht="20.100000000000001" customHeight="1" x14ac:dyDescent="0.25">
      <c r="A37" s="81"/>
      <c r="B37" s="55"/>
      <c r="C37" s="17" t="s">
        <v>80</v>
      </c>
      <c r="D37" s="54" t="s">
        <v>81</v>
      </c>
      <c r="E37" s="54"/>
      <c r="F37" s="12" t="s">
        <v>43</v>
      </c>
      <c r="G37" s="17" t="s">
        <v>43</v>
      </c>
      <c r="H37" s="68"/>
      <c r="I37" s="106"/>
      <c r="J37" s="54"/>
      <c r="K37" s="114"/>
      <c r="L37" s="114"/>
    </row>
    <row r="38" spans="1:12" ht="20.100000000000001" customHeight="1" x14ac:dyDescent="0.25">
      <c r="A38" s="81"/>
      <c r="B38" s="55"/>
      <c r="C38" s="12" t="s">
        <v>82</v>
      </c>
      <c r="D38" s="54" t="s">
        <v>83</v>
      </c>
      <c r="E38" s="54"/>
      <c r="F38" s="12" t="s">
        <v>43</v>
      </c>
      <c r="G38" s="17" t="s">
        <v>43</v>
      </c>
      <c r="H38" s="68"/>
      <c r="I38" s="106"/>
      <c r="J38" s="54"/>
      <c r="K38" s="114"/>
      <c r="L38" s="114"/>
    </row>
    <row r="39" spans="1:12" ht="20.100000000000001" customHeight="1" x14ac:dyDescent="0.25">
      <c r="A39" s="81"/>
      <c r="B39" s="55"/>
      <c r="C39" s="12" t="s">
        <v>84</v>
      </c>
      <c r="D39" s="54" t="s">
        <v>85</v>
      </c>
      <c r="E39" s="54"/>
      <c r="F39" s="12" t="s">
        <v>43</v>
      </c>
      <c r="G39" s="17" t="s">
        <v>43</v>
      </c>
      <c r="H39" s="68"/>
      <c r="I39" s="106"/>
      <c r="J39" s="54"/>
      <c r="K39" s="114"/>
      <c r="L39" s="114"/>
    </row>
    <row r="40" spans="1:12" ht="20.100000000000001" customHeight="1" x14ac:dyDescent="0.25">
      <c r="A40" s="81"/>
      <c r="B40" s="55" t="s">
        <v>86</v>
      </c>
      <c r="C40" s="17" t="s">
        <v>87</v>
      </c>
      <c r="D40" s="10" t="s">
        <v>88</v>
      </c>
      <c r="E40" s="10" t="s">
        <v>89</v>
      </c>
      <c r="F40" s="12" t="s">
        <v>90</v>
      </c>
      <c r="G40" s="17" t="s">
        <v>43</v>
      </c>
      <c r="H40" s="68"/>
      <c r="I40" s="106"/>
      <c r="J40" s="54"/>
      <c r="K40" s="114"/>
      <c r="L40" s="114"/>
    </row>
    <row r="41" spans="1:12" ht="20.100000000000001" customHeight="1" x14ac:dyDescent="0.25">
      <c r="A41" s="81"/>
      <c r="B41" s="55"/>
      <c r="C41" s="17" t="s">
        <v>91</v>
      </c>
      <c r="D41" s="10" t="s">
        <v>88</v>
      </c>
      <c r="E41" s="10" t="s">
        <v>92</v>
      </c>
      <c r="F41" s="12" t="s">
        <v>90</v>
      </c>
      <c r="G41" s="17" t="s">
        <v>43</v>
      </c>
      <c r="H41" s="68"/>
      <c r="I41" s="106"/>
      <c r="J41" s="54"/>
      <c r="K41" s="114"/>
      <c r="L41" s="114"/>
    </row>
    <row r="42" spans="1:12" ht="20.100000000000001" customHeight="1" x14ac:dyDescent="0.25">
      <c r="A42" s="81"/>
      <c r="B42" s="55"/>
      <c r="C42" s="17" t="s">
        <v>93</v>
      </c>
      <c r="D42" s="10" t="s">
        <v>88</v>
      </c>
      <c r="E42" s="10" t="s">
        <v>94</v>
      </c>
      <c r="F42" s="12" t="s">
        <v>90</v>
      </c>
      <c r="G42" s="17" t="s">
        <v>43</v>
      </c>
      <c r="H42" s="68"/>
      <c r="I42" s="106"/>
      <c r="J42" s="54"/>
      <c r="K42" s="114"/>
      <c r="L42" s="114"/>
    </row>
    <row r="43" spans="1:12" ht="20.100000000000001" customHeight="1" x14ac:dyDescent="0.25">
      <c r="A43" s="81"/>
      <c r="B43" s="55" t="s">
        <v>95</v>
      </c>
      <c r="C43" s="12" t="s">
        <v>96</v>
      </c>
      <c r="D43" s="54" t="s">
        <v>97</v>
      </c>
      <c r="E43" s="54"/>
      <c r="F43" s="17" t="s">
        <v>43</v>
      </c>
      <c r="G43" s="17" t="s">
        <v>43</v>
      </c>
      <c r="H43" s="68"/>
      <c r="I43" s="106"/>
      <c r="J43" s="54"/>
      <c r="K43" s="114"/>
      <c r="L43" s="114"/>
    </row>
    <row r="44" spans="1:12" ht="20.100000000000001" customHeight="1" x14ac:dyDescent="0.25">
      <c r="A44" s="81"/>
      <c r="B44" s="55"/>
      <c r="C44" s="12" t="s">
        <v>98</v>
      </c>
      <c r="D44" s="54" t="s">
        <v>99</v>
      </c>
      <c r="E44" s="54"/>
      <c r="F44" s="17" t="s">
        <v>43</v>
      </c>
      <c r="G44" s="17" t="s">
        <v>43</v>
      </c>
      <c r="H44" s="68"/>
      <c r="I44" s="106"/>
      <c r="J44" s="54"/>
      <c r="K44" s="114"/>
      <c r="L44" s="114"/>
    </row>
    <row r="45" spans="1:12" ht="20.100000000000001" customHeight="1" x14ac:dyDescent="0.25">
      <c r="A45" s="81"/>
      <c r="B45" s="55"/>
      <c r="C45" s="12" t="s">
        <v>100</v>
      </c>
      <c r="D45" s="54" t="s">
        <v>101</v>
      </c>
      <c r="E45" s="54"/>
      <c r="F45" s="17" t="s">
        <v>43</v>
      </c>
      <c r="G45" s="17" t="s">
        <v>43</v>
      </c>
      <c r="H45" s="68"/>
      <c r="I45" s="106"/>
      <c r="J45" s="54"/>
      <c r="K45" s="114"/>
      <c r="L45" s="114"/>
    </row>
    <row r="46" spans="1:12" ht="20.100000000000001" customHeight="1" x14ac:dyDescent="0.25">
      <c r="A46" s="81"/>
      <c r="B46" s="55"/>
      <c r="C46" s="12" t="s">
        <v>102</v>
      </c>
      <c r="D46" s="54" t="s">
        <v>103</v>
      </c>
      <c r="E46" s="54"/>
      <c r="F46" s="17" t="s">
        <v>43</v>
      </c>
      <c r="G46" s="17" t="s">
        <v>43</v>
      </c>
      <c r="H46" s="68"/>
      <c r="I46" s="106"/>
      <c r="J46" s="54"/>
      <c r="K46" s="114"/>
      <c r="L46" s="114"/>
    </row>
    <row r="47" spans="1:12" ht="20.100000000000001" customHeight="1" x14ac:dyDescent="0.25">
      <c r="A47" s="81"/>
      <c r="B47" s="55"/>
      <c r="C47" s="15" t="s">
        <v>104</v>
      </c>
      <c r="D47" s="67" t="s">
        <v>97</v>
      </c>
      <c r="E47" s="67"/>
      <c r="F47" s="17" t="s">
        <v>43</v>
      </c>
      <c r="G47" s="17" t="s">
        <v>43</v>
      </c>
      <c r="H47" s="68"/>
      <c r="I47" s="107"/>
      <c r="J47" s="54"/>
      <c r="K47" s="114"/>
      <c r="L47" s="114"/>
    </row>
    <row r="48" spans="1:12" ht="20.100000000000001" customHeight="1" x14ac:dyDescent="0.25">
      <c r="A48" s="81"/>
      <c r="B48" s="55" t="s">
        <v>105</v>
      </c>
      <c r="C48" s="12" t="s">
        <v>106</v>
      </c>
      <c r="D48" s="54" t="s">
        <v>107</v>
      </c>
      <c r="E48" s="54"/>
      <c r="F48" s="17" t="s">
        <v>43</v>
      </c>
      <c r="G48" s="17" t="s">
        <v>43</v>
      </c>
      <c r="H48" s="68" t="s">
        <v>40</v>
      </c>
      <c r="I48" s="105" t="s">
        <v>41</v>
      </c>
      <c r="J48" s="68">
        <f>J30</f>
        <v>6</v>
      </c>
      <c r="K48" s="114">
        <v>0</v>
      </c>
      <c r="L48" s="114">
        <f>K48*J48</f>
        <v>0</v>
      </c>
    </row>
    <row r="49" spans="1:12" ht="20.100000000000001" customHeight="1" x14ac:dyDescent="0.25">
      <c r="A49" s="81"/>
      <c r="B49" s="55"/>
      <c r="C49" s="17" t="s">
        <v>108</v>
      </c>
      <c r="D49" s="68" t="s">
        <v>109</v>
      </c>
      <c r="E49" s="68"/>
      <c r="F49" s="17" t="s">
        <v>43</v>
      </c>
      <c r="G49" s="17" t="s">
        <v>43</v>
      </c>
      <c r="H49" s="68"/>
      <c r="I49" s="106"/>
      <c r="J49" s="68"/>
      <c r="K49" s="114"/>
      <c r="L49" s="114"/>
    </row>
    <row r="50" spans="1:12" ht="20.100000000000001" customHeight="1" x14ac:dyDescent="0.25">
      <c r="A50" s="81"/>
      <c r="B50" s="55"/>
      <c r="C50" s="12" t="s">
        <v>110</v>
      </c>
      <c r="D50" s="68" t="s">
        <v>111</v>
      </c>
      <c r="E50" s="68"/>
      <c r="F50" s="17" t="s">
        <v>112</v>
      </c>
      <c r="G50" s="17" t="s">
        <v>43</v>
      </c>
      <c r="H50" s="68"/>
      <c r="I50" s="106"/>
      <c r="J50" s="68"/>
      <c r="K50" s="114"/>
      <c r="L50" s="114"/>
    </row>
    <row r="51" spans="1:12" ht="20.100000000000001" customHeight="1" x14ac:dyDescent="0.25">
      <c r="A51" s="81"/>
      <c r="B51" s="55"/>
      <c r="C51" s="12" t="s">
        <v>113</v>
      </c>
      <c r="D51" s="68" t="s">
        <v>114</v>
      </c>
      <c r="E51" s="68"/>
      <c r="F51" s="17" t="s">
        <v>112</v>
      </c>
      <c r="G51" s="17" t="s">
        <v>43</v>
      </c>
      <c r="H51" s="68"/>
      <c r="I51" s="106"/>
      <c r="J51" s="68"/>
      <c r="K51" s="114"/>
      <c r="L51" s="114"/>
    </row>
    <row r="52" spans="1:12" ht="20.100000000000001" customHeight="1" x14ac:dyDescent="0.25">
      <c r="A52" s="81"/>
      <c r="B52" s="55"/>
      <c r="C52" s="12" t="s">
        <v>115</v>
      </c>
      <c r="D52" s="68" t="s">
        <v>114</v>
      </c>
      <c r="E52" s="68"/>
      <c r="F52" s="17" t="s">
        <v>112</v>
      </c>
      <c r="G52" s="17" t="s">
        <v>43</v>
      </c>
      <c r="H52" s="68"/>
      <c r="I52" s="107"/>
      <c r="J52" s="68"/>
      <c r="K52" s="114"/>
      <c r="L52" s="114"/>
    </row>
    <row r="53" spans="1:12" ht="20.100000000000001" customHeight="1" x14ac:dyDescent="0.25">
      <c r="A53" s="81"/>
      <c r="B53" s="12" t="s">
        <v>116</v>
      </c>
      <c r="C53" s="17" t="s">
        <v>117</v>
      </c>
      <c r="D53" s="12" t="s">
        <v>118</v>
      </c>
      <c r="E53" s="10" t="s">
        <v>119</v>
      </c>
      <c r="F53" s="17" t="s">
        <v>120</v>
      </c>
      <c r="G53" s="17" t="s">
        <v>43</v>
      </c>
      <c r="H53" s="10" t="s">
        <v>121</v>
      </c>
      <c r="I53" s="17" t="s">
        <v>55</v>
      </c>
      <c r="J53" s="10">
        <f>J24</f>
        <v>239.5</v>
      </c>
      <c r="K53" s="22">
        <v>0</v>
      </c>
      <c r="L53" s="22">
        <f>K53*J53</f>
        <v>0</v>
      </c>
    </row>
    <row r="54" spans="1:12" ht="20.100000000000001" customHeight="1" x14ac:dyDescent="0.25">
      <c r="A54" s="81"/>
      <c r="B54" s="12" t="s">
        <v>59</v>
      </c>
      <c r="C54" s="57" t="s">
        <v>60</v>
      </c>
      <c r="D54" s="57"/>
      <c r="E54" s="57"/>
      <c r="F54" s="15" t="s">
        <v>43</v>
      </c>
      <c r="G54" s="17" t="s">
        <v>43</v>
      </c>
      <c r="H54" s="17" t="s">
        <v>40</v>
      </c>
      <c r="I54" s="17" t="s">
        <v>41</v>
      </c>
      <c r="J54" s="17">
        <f>J30</f>
        <v>6</v>
      </c>
      <c r="K54" s="22">
        <v>0</v>
      </c>
      <c r="L54" s="22">
        <f>K54*J54</f>
        <v>0</v>
      </c>
    </row>
    <row r="55" spans="1:12" ht="30" customHeight="1" x14ac:dyDescent="0.25">
      <c r="A55" s="58" t="s">
        <v>61</v>
      </c>
      <c r="B55" s="58"/>
      <c r="C55" s="58"/>
      <c r="D55" s="58"/>
      <c r="E55" s="58"/>
      <c r="F55" s="58"/>
      <c r="G55" s="58"/>
      <c r="H55" s="59"/>
      <c r="I55" s="58"/>
      <c r="J55" s="60"/>
      <c r="K55" s="61"/>
      <c r="L55" s="23">
        <f>SUM(L30:L54)</f>
        <v>0</v>
      </c>
    </row>
    <row r="56" spans="1:12" s="1" customFormat="1" ht="39.9" customHeight="1" x14ac:dyDescent="0.25">
      <c r="A56" s="49" t="s">
        <v>122</v>
      </c>
      <c r="B56" s="49"/>
      <c r="C56" s="50"/>
      <c r="D56" s="49"/>
      <c r="E56" s="49"/>
      <c r="F56" s="49"/>
      <c r="G56" s="49"/>
      <c r="H56" s="49"/>
      <c r="I56" s="49"/>
      <c r="J56" s="51"/>
      <c r="K56" s="52"/>
      <c r="L56" s="52"/>
    </row>
    <row r="57" spans="1:12" s="1" customFormat="1" ht="20.100000000000001" customHeight="1" x14ac:dyDescent="0.25">
      <c r="A57" s="12" t="s">
        <v>29</v>
      </c>
      <c r="B57" s="55" t="s">
        <v>30</v>
      </c>
      <c r="C57" s="62"/>
      <c r="D57" s="55"/>
      <c r="E57" s="12" t="s">
        <v>63</v>
      </c>
      <c r="F57" s="12" t="s">
        <v>64</v>
      </c>
      <c r="G57" s="12" t="s">
        <v>65</v>
      </c>
      <c r="H57" s="17" t="s">
        <v>31</v>
      </c>
      <c r="I57" s="17" t="s">
        <v>32</v>
      </c>
      <c r="J57" s="16" t="s">
        <v>33</v>
      </c>
      <c r="K57" s="21" t="s">
        <v>34</v>
      </c>
      <c r="L57" s="21" t="s">
        <v>35</v>
      </c>
    </row>
    <row r="58" spans="1:12" s="1" customFormat="1" ht="20.100000000000001" customHeight="1" x14ac:dyDescent="0.25">
      <c r="A58" s="99" t="s">
        <v>123</v>
      </c>
      <c r="B58" s="81" t="s">
        <v>67</v>
      </c>
      <c r="C58" s="12" t="s">
        <v>68</v>
      </c>
      <c r="D58" s="62" t="str">
        <f>D15</f>
        <v>温度范围：-5~+40</v>
      </c>
      <c r="E58" s="62"/>
      <c r="F58" s="17" t="s">
        <v>43</v>
      </c>
      <c r="G58" s="17" t="s">
        <v>43</v>
      </c>
      <c r="H58" s="105" t="s">
        <v>40</v>
      </c>
      <c r="I58" s="105" t="s">
        <v>69</v>
      </c>
      <c r="J58" s="111">
        <v>2</v>
      </c>
      <c r="K58" s="115">
        <v>0</v>
      </c>
      <c r="L58" s="115">
        <f>K58*J58</f>
        <v>0</v>
      </c>
    </row>
    <row r="59" spans="1:12" s="1" customFormat="1" ht="20.100000000000001" customHeight="1" x14ac:dyDescent="0.25">
      <c r="A59" s="100"/>
      <c r="B59" s="55"/>
      <c r="C59" s="12" t="s">
        <v>70</v>
      </c>
      <c r="D59" s="54" t="str">
        <f>C11</f>
        <v>1000*1200(进叉)*2000/1300</v>
      </c>
      <c r="E59" s="54"/>
      <c r="F59" s="12" t="s">
        <v>25</v>
      </c>
      <c r="G59" s="17" t="s">
        <v>43</v>
      </c>
      <c r="H59" s="106"/>
      <c r="I59" s="106"/>
      <c r="J59" s="112"/>
      <c r="K59" s="116"/>
      <c r="L59" s="116"/>
    </row>
    <row r="60" spans="1:12" s="1" customFormat="1" ht="20.100000000000001" customHeight="1" x14ac:dyDescent="0.25">
      <c r="A60" s="100"/>
      <c r="B60" s="55"/>
      <c r="C60" s="12" t="s">
        <v>71</v>
      </c>
      <c r="D60" s="54">
        <f>C12</f>
        <v>500</v>
      </c>
      <c r="E60" s="54"/>
      <c r="F60" s="12" t="s">
        <v>27</v>
      </c>
      <c r="G60" s="17" t="s">
        <v>43</v>
      </c>
      <c r="H60" s="106"/>
      <c r="I60" s="106"/>
      <c r="J60" s="112"/>
      <c r="K60" s="116"/>
      <c r="L60" s="116"/>
    </row>
    <row r="61" spans="1:12" s="1" customFormat="1" ht="20.100000000000001" customHeight="1" x14ac:dyDescent="0.25">
      <c r="A61" s="100"/>
      <c r="B61" s="55" t="s">
        <v>72</v>
      </c>
      <c r="C61" s="12" t="s">
        <v>124</v>
      </c>
      <c r="D61" s="62">
        <v>850</v>
      </c>
      <c r="E61" s="62"/>
      <c r="F61" s="12" t="s">
        <v>25</v>
      </c>
      <c r="G61" s="17" t="s">
        <v>43</v>
      </c>
      <c r="H61" s="106"/>
      <c r="I61" s="106"/>
      <c r="J61" s="112"/>
      <c r="K61" s="116"/>
      <c r="L61" s="116"/>
    </row>
    <row r="62" spans="1:12" s="1" customFormat="1" ht="20.100000000000001" customHeight="1" x14ac:dyDescent="0.25">
      <c r="A62" s="100"/>
      <c r="B62" s="55"/>
      <c r="C62" s="12" t="s">
        <v>125</v>
      </c>
      <c r="D62" s="62" t="s">
        <v>76</v>
      </c>
      <c r="E62" s="62"/>
      <c r="F62" s="12" t="s">
        <v>43</v>
      </c>
      <c r="G62" s="17" t="s">
        <v>43</v>
      </c>
      <c r="H62" s="106"/>
      <c r="I62" s="106"/>
      <c r="J62" s="112"/>
      <c r="K62" s="116"/>
      <c r="L62" s="116"/>
    </row>
    <row r="63" spans="1:12" s="1" customFormat="1" ht="20.100000000000001" customHeight="1" x14ac:dyDescent="0.25">
      <c r="A63" s="100"/>
      <c r="B63" s="55"/>
      <c r="C63" s="12" t="s">
        <v>126</v>
      </c>
      <c r="D63" s="62" t="s">
        <v>127</v>
      </c>
      <c r="E63" s="62"/>
      <c r="F63" s="12" t="s">
        <v>43</v>
      </c>
      <c r="G63" s="17" t="s">
        <v>43</v>
      </c>
      <c r="H63" s="106"/>
      <c r="I63" s="106"/>
      <c r="J63" s="112"/>
      <c r="K63" s="116"/>
      <c r="L63" s="116"/>
    </row>
    <row r="64" spans="1:12" s="1" customFormat="1" ht="20.100000000000001" customHeight="1" x14ac:dyDescent="0.25">
      <c r="A64" s="100"/>
      <c r="B64" s="55"/>
      <c r="C64" s="104" t="s">
        <v>128</v>
      </c>
      <c r="D64" s="10" t="s">
        <v>129</v>
      </c>
      <c r="E64" s="18" t="s">
        <v>130</v>
      </c>
      <c r="F64" s="12" t="s">
        <v>43</v>
      </c>
      <c r="G64" s="17" t="s">
        <v>43</v>
      </c>
      <c r="H64" s="106"/>
      <c r="I64" s="106"/>
      <c r="J64" s="112"/>
      <c r="K64" s="116"/>
      <c r="L64" s="116"/>
    </row>
    <row r="65" spans="1:12" s="1" customFormat="1" ht="20.100000000000001" customHeight="1" x14ac:dyDescent="0.25">
      <c r="A65" s="100"/>
      <c r="B65" s="55"/>
      <c r="C65" s="104"/>
      <c r="D65" s="10">
        <v>1600</v>
      </c>
      <c r="E65" s="10">
        <v>1220</v>
      </c>
      <c r="F65" s="12" t="s">
        <v>43</v>
      </c>
      <c r="G65" s="17" t="s">
        <v>43</v>
      </c>
      <c r="H65" s="106"/>
      <c r="I65" s="106"/>
      <c r="J65" s="112"/>
      <c r="K65" s="116"/>
      <c r="L65" s="116"/>
    </row>
    <row r="66" spans="1:12" s="1" customFormat="1" ht="20.100000000000001" customHeight="1" x14ac:dyDescent="0.25">
      <c r="A66" s="100"/>
      <c r="B66" s="55" t="s">
        <v>86</v>
      </c>
      <c r="C66" s="17" t="s">
        <v>87</v>
      </c>
      <c r="D66" s="10" t="s">
        <v>88</v>
      </c>
      <c r="E66" s="10" t="s">
        <v>89</v>
      </c>
      <c r="F66" s="12" t="s">
        <v>90</v>
      </c>
      <c r="G66" s="17" t="s">
        <v>43</v>
      </c>
      <c r="H66" s="106"/>
      <c r="I66" s="106"/>
      <c r="J66" s="112"/>
      <c r="K66" s="116"/>
      <c r="L66" s="116"/>
    </row>
    <row r="67" spans="1:12" s="1" customFormat="1" ht="20.100000000000001" customHeight="1" x14ac:dyDescent="0.25">
      <c r="A67" s="100"/>
      <c r="B67" s="55"/>
      <c r="C67" s="17" t="s">
        <v>131</v>
      </c>
      <c r="D67" s="10" t="s">
        <v>88</v>
      </c>
      <c r="E67" s="10" t="s">
        <v>132</v>
      </c>
      <c r="F67" s="12" t="s">
        <v>90</v>
      </c>
      <c r="G67" s="17" t="s">
        <v>43</v>
      </c>
      <c r="H67" s="107"/>
      <c r="I67" s="107"/>
      <c r="J67" s="113"/>
      <c r="K67" s="117"/>
      <c r="L67" s="117"/>
    </row>
    <row r="68" spans="1:12" s="1" customFormat="1" ht="20.100000000000001" customHeight="1" x14ac:dyDescent="0.25">
      <c r="A68" s="100"/>
      <c r="B68" s="55" t="s">
        <v>105</v>
      </c>
      <c r="C68" s="17" t="s">
        <v>108</v>
      </c>
      <c r="D68" s="69" t="s">
        <v>43</v>
      </c>
      <c r="E68" s="70"/>
      <c r="F68" s="17" t="s">
        <v>109</v>
      </c>
      <c r="G68" s="17" t="s">
        <v>43</v>
      </c>
      <c r="H68" s="68" t="s">
        <v>40</v>
      </c>
      <c r="I68" s="68" t="s">
        <v>41</v>
      </c>
      <c r="J68" s="62">
        <f>J58</f>
        <v>2</v>
      </c>
      <c r="K68" s="115">
        <v>0</v>
      </c>
      <c r="L68" s="115">
        <f t="shared" ref="L68:L73" si="0">K68*J68</f>
        <v>0</v>
      </c>
    </row>
    <row r="69" spans="1:12" s="1" customFormat="1" ht="20.100000000000001" customHeight="1" x14ac:dyDescent="0.25">
      <c r="A69" s="100"/>
      <c r="B69" s="55"/>
      <c r="C69" s="12" t="s">
        <v>110</v>
      </c>
      <c r="D69" s="71" t="s">
        <v>133</v>
      </c>
      <c r="E69" s="72"/>
      <c r="F69" s="17" t="s">
        <v>112</v>
      </c>
      <c r="G69" s="17" t="s">
        <v>43</v>
      </c>
      <c r="H69" s="68"/>
      <c r="I69" s="68"/>
      <c r="J69" s="62"/>
      <c r="K69" s="116"/>
      <c r="L69" s="116"/>
    </row>
    <row r="70" spans="1:12" s="1" customFormat="1" ht="20.100000000000001" customHeight="1" x14ac:dyDescent="0.25">
      <c r="A70" s="100"/>
      <c r="B70" s="55"/>
      <c r="C70" s="12" t="s">
        <v>113</v>
      </c>
      <c r="D70" s="71" t="s">
        <v>114</v>
      </c>
      <c r="E70" s="72"/>
      <c r="F70" s="17" t="s">
        <v>112</v>
      </c>
      <c r="G70" s="17" t="s">
        <v>43</v>
      </c>
      <c r="H70" s="68"/>
      <c r="I70" s="68"/>
      <c r="J70" s="62"/>
      <c r="K70" s="117"/>
      <c r="L70" s="117"/>
    </row>
    <row r="71" spans="1:12" s="1" customFormat="1" ht="20.100000000000001" customHeight="1" x14ac:dyDescent="0.25">
      <c r="A71" s="100"/>
      <c r="B71" s="12" t="s">
        <v>56</v>
      </c>
      <c r="C71" s="17" t="s">
        <v>134</v>
      </c>
      <c r="D71" s="73" t="s">
        <v>135</v>
      </c>
      <c r="E71" s="74"/>
      <c r="F71" s="18" t="s">
        <v>136</v>
      </c>
      <c r="G71" s="17" t="s">
        <v>43</v>
      </c>
      <c r="H71" s="17" t="s">
        <v>40</v>
      </c>
      <c r="I71" s="68" t="s">
        <v>55</v>
      </c>
      <c r="J71" s="16">
        <v>78</v>
      </c>
      <c r="K71" s="21">
        <v>0</v>
      </c>
      <c r="L71" s="21">
        <f t="shared" si="0"/>
        <v>0</v>
      </c>
    </row>
    <row r="72" spans="1:12" s="1" customFormat="1" ht="20.100000000000001" customHeight="1" x14ac:dyDescent="0.25">
      <c r="A72" s="100"/>
      <c r="B72" s="12" t="s">
        <v>116</v>
      </c>
      <c r="C72" s="17" t="s">
        <v>117</v>
      </c>
      <c r="D72" s="12" t="s">
        <v>137</v>
      </c>
      <c r="E72" s="17" t="s">
        <v>43</v>
      </c>
      <c r="F72" s="17" t="s">
        <v>120</v>
      </c>
      <c r="G72" s="17" t="s">
        <v>43</v>
      </c>
      <c r="H72" s="10" t="s">
        <v>138</v>
      </c>
      <c r="I72" s="68"/>
      <c r="J72" s="16">
        <f>J71</f>
        <v>78</v>
      </c>
      <c r="K72" s="21">
        <v>0</v>
      </c>
      <c r="L72" s="21">
        <f t="shared" si="0"/>
        <v>0</v>
      </c>
    </row>
    <row r="73" spans="1:12" customFormat="1" ht="20.100000000000001" customHeight="1" x14ac:dyDescent="0.25">
      <c r="A73" s="100"/>
      <c r="B73" s="12" t="s">
        <v>59</v>
      </c>
      <c r="C73" s="57" t="s">
        <v>60</v>
      </c>
      <c r="D73" s="57"/>
      <c r="E73" s="57"/>
      <c r="F73" s="15" t="s">
        <v>43</v>
      </c>
      <c r="G73" s="17" t="s">
        <v>43</v>
      </c>
      <c r="H73" s="17" t="s">
        <v>40</v>
      </c>
      <c r="I73" s="17" t="s">
        <v>41</v>
      </c>
      <c r="J73" s="17">
        <f>J58</f>
        <v>2</v>
      </c>
      <c r="K73" s="22">
        <v>0</v>
      </c>
      <c r="L73" s="22">
        <f t="shared" si="0"/>
        <v>0</v>
      </c>
    </row>
    <row r="74" spans="1:12" s="1" customFormat="1" ht="30" customHeight="1" x14ac:dyDescent="0.25">
      <c r="A74" s="58" t="s">
        <v>61</v>
      </c>
      <c r="B74" s="58"/>
      <c r="C74" s="58"/>
      <c r="D74" s="58"/>
      <c r="E74" s="58"/>
      <c r="F74" s="58"/>
      <c r="G74" s="58"/>
      <c r="H74" s="59"/>
      <c r="I74" s="58"/>
      <c r="J74" s="60"/>
      <c r="K74" s="61"/>
      <c r="L74" s="23">
        <f>SUM(L58:L73)</f>
        <v>0</v>
      </c>
    </row>
    <row r="75" spans="1:12" ht="39.9" customHeight="1" x14ac:dyDescent="0.25">
      <c r="A75" s="49" t="s">
        <v>139</v>
      </c>
      <c r="B75" s="49"/>
      <c r="C75" s="50"/>
      <c r="D75" s="49"/>
      <c r="E75" s="49"/>
      <c r="F75" s="49"/>
      <c r="G75" s="49"/>
      <c r="H75" s="49"/>
      <c r="I75" s="49"/>
      <c r="J75" s="51"/>
      <c r="K75" s="52"/>
      <c r="L75" s="52"/>
    </row>
    <row r="76" spans="1:12" ht="20.100000000000001" customHeight="1" x14ac:dyDescent="0.25">
      <c r="A76" s="55" t="s">
        <v>29</v>
      </c>
      <c r="B76" s="55" t="s">
        <v>30</v>
      </c>
      <c r="C76" s="62"/>
      <c r="D76" s="55"/>
      <c r="E76" s="55" t="s">
        <v>63</v>
      </c>
      <c r="F76" s="55" t="s">
        <v>64</v>
      </c>
      <c r="G76" s="55" t="s">
        <v>65</v>
      </c>
      <c r="H76" s="68" t="s">
        <v>31</v>
      </c>
      <c r="I76" s="68" t="s">
        <v>32</v>
      </c>
      <c r="J76" s="62" t="s">
        <v>33</v>
      </c>
      <c r="K76" s="118" t="s">
        <v>34</v>
      </c>
      <c r="L76" s="118" t="s">
        <v>35</v>
      </c>
    </row>
    <row r="77" spans="1:12" ht="20.100000000000001" customHeight="1" x14ac:dyDescent="0.25">
      <c r="A77" s="55"/>
      <c r="B77" s="17" t="s">
        <v>129</v>
      </c>
      <c r="C77" s="17" t="s">
        <v>130</v>
      </c>
      <c r="D77" s="17" t="s">
        <v>140</v>
      </c>
      <c r="E77" s="55"/>
      <c r="F77" s="55"/>
      <c r="G77" s="55"/>
      <c r="H77" s="68"/>
      <c r="I77" s="68"/>
      <c r="J77" s="62"/>
      <c r="K77" s="118"/>
      <c r="L77" s="118"/>
    </row>
    <row r="78" spans="1:12" ht="20.100000000000001" customHeight="1" x14ac:dyDescent="0.25">
      <c r="A78" s="12" t="s">
        <v>141</v>
      </c>
      <c r="B78" s="16">
        <v>1773</v>
      </c>
      <c r="C78" s="16">
        <v>1324</v>
      </c>
      <c r="D78" s="16">
        <v>850</v>
      </c>
      <c r="E78" s="17" t="s">
        <v>142</v>
      </c>
      <c r="F78" s="17" t="s">
        <v>90</v>
      </c>
      <c r="G78" s="17" t="s">
        <v>43</v>
      </c>
      <c r="H78" s="15" t="s">
        <v>40</v>
      </c>
      <c r="I78" s="17" t="s">
        <v>69</v>
      </c>
      <c r="J78" s="16">
        <v>52</v>
      </c>
      <c r="K78" s="21">
        <v>0</v>
      </c>
      <c r="L78" s="21">
        <f>K78*J78</f>
        <v>0</v>
      </c>
    </row>
    <row r="79" spans="1:12" s="1" customFormat="1" ht="20.100000000000001" customHeight="1" x14ac:dyDescent="0.25">
      <c r="A79" s="101" t="s">
        <v>143</v>
      </c>
      <c r="B79" s="18" t="s">
        <v>144</v>
      </c>
      <c r="C79" s="12" t="s">
        <v>70</v>
      </c>
      <c r="D79" s="75" t="str">
        <f>C11</f>
        <v>1000*1200(进叉)*2000/1300</v>
      </c>
      <c r="E79" s="75"/>
      <c r="F79" s="24" t="s">
        <v>43</v>
      </c>
      <c r="G79" s="17" t="s">
        <v>43</v>
      </c>
      <c r="H79" s="15" t="s">
        <v>40</v>
      </c>
      <c r="I79" s="17" t="s">
        <v>69</v>
      </c>
      <c r="J79" s="16">
        <v>4</v>
      </c>
      <c r="K79" s="21">
        <v>0</v>
      </c>
      <c r="L79" s="21">
        <f t="shared" ref="L79:L84" si="1">K79*J79</f>
        <v>0</v>
      </c>
    </row>
    <row r="80" spans="1:12" ht="20.100000000000001" customHeight="1" x14ac:dyDescent="0.25">
      <c r="A80" s="81"/>
      <c r="B80" s="12" t="s">
        <v>145</v>
      </c>
      <c r="C80" s="68" t="s">
        <v>146</v>
      </c>
      <c r="D80" s="68"/>
      <c r="E80" s="68"/>
      <c r="F80" s="24" t="s">
        <v>43</v>
      </c>
      <c r="G80" s="17" t="s">
        <v>43</v>
      </c>
      <c r="H80" s="17" t="s">
        <v>147</v>
      </c>
      <c r="I80" s="17" t="s">
        <v>69</v>
      </c>
      <c r="J80" s="16">
        <v>4</v>
      </c>
      <c r="K80" s="21">
        <v>5500</v>
      </c>
      <c r="L80" s="21">
        <f t="shared" si="1"/>
        <v>22000</v>
      </c>
    </row>
    <row r="81" spans="1:12" ht="20.100000000000001" customHeight="1" x14ac:dyDescent="0.25">
      <c r="A81" s="81"/>
      <c r="B81" s="12" t="s">
        <v>148</v>
      </c>
      <c r="C81" s="17" t="s">
        <v>149</v>
      </c>
      <c r="D81" s="76">
        <f>C12</f>
        <v>500</v>
      </c>
      <c r="E81" s="77"/>
      <c r="F81" s="24" t="s">
        <v>43</v>
      </c>
      <c r="G81" s="17" t="s">
        <v>43</v>
      </c>
      <c r="H81" s="15" t="s">
        <v>40</v>
      </c>
      <c r="I81" s="17" t="s">
        <v>69</v>
      </c>
      <c r="J81" s="16">
        <v>4</v>
      </c>
      <c r="K81" s="21">
        <v>0</v>
      </c>
      <c r="L81" s="21">
        <f t="shared" si="1"/>
        <v>0</v>
      </c>
    </row>
    <row r="82" spans="1:12" ht="20.100000000000001" customHeight="1" x14ac:dyDescent="0.25">
      <c r="A82" s="81"/>
      <c r="B82" s="12" t="s">
        <v>150</v>
      </c>
      <c r="C82" s="68" t="s">
        <v>151</v>
      </c>
      <c r="D82" s="68"/>
      <c r="E82" s="68"/>
      <c r="F82" s="24" t="s">
        <v>43</v>
      </c>
      <c r="G82" s="17" t="s">
        <v>43</v>
      </c>
      <c r="H82" s="15" t="s">
        <v>40</v>
      </c>
      <c r="I82" s="17" t="s">
        <v>69</v>
      </c>
      <c r="J82" s="16">
        <v>4</v>
      </c>
      <c r="K82" s="21">
        <v>0</v>
      </c>
      <c r="L82" s="21">
        <f t="shared" si="1"/>
        <v>0</v>
      </c>
    </row>
    <row r="83" spans="1:12" ht="20.100000000000001" customHeight="1" x14ac:dyDescent="0.25">
      <c r="A83" s="81"/>
      <c r="B83" s="12" t="s">
        <v>152</v>
      </c>
      <c r="C83" s="68" t="s">
        <v>153</v>
      </c>
      <c r="D83" s="68"/>
      <c r="E83" s="68"/>
      <c r="F83" s="24" t="s">
        <v>43</v>
      </c>
      <c r="G83" s="17" t="s">
        <v>43</v>
      </c>
      <c r="H83" s="15" t="s">
        <v>40</v>
      </c>
      <c r="I83" s="17" t="s">
        <v>69</v>
      </c>
      <c r="J83" s="16">
        <v>4</v>
      </c>
      <c r="K83" s="21">
        <v>0</v>
      </c>
      <c r="L83" s="21">
        <f t="shared" si="1"/>
        <v>0</v>
      </c>
    </row>
    <row r="84" spans="1:12" customFormat="1" ht="20.100000000000001" customHeight="1" x14ac:dyDescent="0.25">
      <c r="A84" s="13" t="s">
        <v>154</v>
      </c>
      <c r="B84" s="25" t="s">
        <v>155</v>
      </c>
      <c r="C84" s="25" t="s">
        <v>156</v>
      </c>
      <c r="D84" s="76" t="s">
        <v>157</v>
      </c>
      <c r="E84" s="77"/>
      <c r="F84" s="78" t="s">
        <v>158</v>
      </c>
      <c r="G84" s="79"/>
      <c r="H84" s="108" t="s">
        <v>40</v>
      </c>
      <c r="I84" s="105" t="s">
        <v>41</v>
      </c>
      <c r="J84" s="111">
        <v>1</v>
      </c>
      <c r="K84" s="115">
        <v>0</v>
      </c>
      <c r="L84" s="115">
        <f t="shared" si="1"/>
        <v>0</v>
      </c>
    </row>
    <row r="85" spans="1:12" customFormat="1" ht="195" customHeight="1" x14ac:dyDescent="0.25">
      <c r="A85" s="13" t="s">
        <v>159</v>
      </c>
      <c r="B85" s="80" t="s">
        <v>160</v>
      </c>
      <c r="C85" s="81"/>
      <c r="D85" s="80"/>
      <c r="E85" s="80"/>
      <c r="F85" s="80"/>
      <c r="G85" s="80"/>
      <c r="H85" s="109"/>
      <c r="I85" s="107"/>
      <c r="J85" s="113"/>
      <c r="K85" s="117"/>
      <c r="L85" s="117"/>
    </row>
    <row r="86" spans="1:12" customFormat="1" ht="20.100000000000001" customHeight="1" x14ac:dyDescent="0.25">
      <c r="A86" s="12" t="s">
        <v>59</v>
      </c>
      <c r="B86" s="12" t="s">
        <v>59</v>
      </c>
      <c r="C86" s="57" t="s">
        <v>60</v>
      </c>
      <c r="D86" s="57"/>
      <c r="E86" s="57"/>
      <c r="F86" s="15" t="s">
        <v>43</v>
      </c>
      <c r="G86" s="17" t="s">
        <v>43</v>
      </c>
      <c r="H86" s="110"/>
      <c r="I86" s="17" t="s">
        <v>41</v>
      </c>
      <c r="J86" s="17">
        <f>J84</f>
        <v>1</v>
      </c>
      <c r="K86" s="22">
        <v>0</v>
      </c>
      <c r="L86" s="22">
        <f>K86*J86</f>
        <v>0</v>
      </c>
    </row>
    <row r="87" spans="1:12" s="1" customFormat="1" ht="30" customHeight="1" x14ac:dyDescent="0.25">
      <c r="A87" s="58" t="s">
        <v>61</v>
      </c>
      <c r="B87" s="58"/>
      <c r="C87" s="58"/>
      <c r="D87" s="58"/>
      <c r="E87" s="58"/>
      <c r="F87" s="58"/>
      <c r="G87" s="58"/>
      <c r="H87" s="59"/>
      <c r="I87" s="58"/>
      <c r="J87" s="60"/>
      <c r="K87" s="61"/>
      <c r="L87" s="23">
        <f>SUM(L78:L86)</f>
        <v>22000</v>
      </c>
    </row>
    <row r="88" spans="1:12" ht="39.9" customHeight="1" x14ac:dyDescent="0.25">
      <c r="A88" s="49" t="s">
        <v>161</v>
      </c>
      <c r="B88" s="49"/>
      <c r="C88" s="50"/>
      <c r="D88" s="49"/>
      <c r="E88" s="49"/>
      <c r="F88" s="49"/>
      <c r="G88" s="49"/>
      <c r="H88" s="49"/>
      <c r="I88" s="49"/>
      <c r="J88" s="51"/>
      <c r="K88" s="52"/>
      <c r="L88" s="52"/>
    </row>
    <row r="89" spans="1:12" customFormat="1" ht="26.1" customHeight="1" x14ac:dyDescent="0.25">
      <c r="A89" s="82" t="s">
        <v>162</v>
      </c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</row>
    <row r="90" spans="1:12" s="1" customFormat="1" ht="20.100000000000001" customHeight="1" x14ac:dyDescent="0.25">
      <c r="A90" s="12" t="s">
        <v>29</v>
      </c>
      <c r="B90" s="55" t="s">
        <v>30</v>
      </c>
      <c r="C90" s="55"/>
      <c r="D90" s="55"/>
      <c r="E90" s="55"/>
      <c r="F90" s="55"/>
      <c r="G90" s="55"/>
      <c r="H90" s="17" t="s">
        <v>31</v>
      </c>
      <c r="I90" s="17" t="s">
        <v>32</v>
      </c>
      <c r="J90" s="16" t="s">
        <v>33</v>
      </c>
      <c r="K90" s="21" t="s">
        <v>34</v>
      </c>
      <c r="L90" s="21" t="s">
        <v>35</v>
      </c>
    </row>
    <row r="91" spans="1:12" ht="20.100000000000001" customHeight="1" x14ac:dyDescent="0.25">
      <c r="A91" s="68" t="s">
        <v>163</v>
      </c>
      <c r="B91" s="26" t="s">
        <v>164</v>
      </c>
      <c r="C91" s="83" t="s">
        <v>165</v>
      </c>
      <c r="D91" s="83"/>
      <c r="E91" s="83"/>
      <c r="F91" s="83"/>
      <c r="G91" s="83"/>
      <c r="H91" s="27" t="s">
        <v>166</v>
      </c>
      <c r="I91" s="26" t="s">
        <v>69</v>
      </c>
      <c r="J91" s="33">
        <v>2</v>
      </c>
      <c r="K91" s="34">
        <v>17000</v>
      </c>
      <c r="L91" s="34">
        <f>K91*J91</f>
        <v>34000</v>
      </c>
    </row>
    <row r="92" spans="1:12" ht="20.100000000000001" customHeight="1" x14ac:dyDescent="0.25">
      <c r="A92" s="68"/>
      <c r="B92" s="28" t="s">
        <v>167</v>
      </c>
      <c r="C92" s="83" t="s">
        <v>168</v>
      </c>
      <c r="D92" s="83"/>
      <c r="E92" s="83"/>
      <c r="F92" s="83"/>
      <c r="G92" s="83"/>
      <c r="H92" s="30" t="s">
        <v>169</v>
      </c>
      <c r="I92" s="28" t="s">
        <v>41</v>
      </c>
      <c r="J92" s="33">
        <f>J91</f>
        <v>2</v>
      </c>
      <c r="K92" s="34">
        <v>3000</v>
      </c>
      <c r="L92" s="34">
        <f>K92*J92</f>
        <v>6000</v>
      </c>
    </row>
    <row r="93" spans="1:12" ht="20.100000000000001" customHeight="1" x14ac:dyDescent="0.25">
      <c r="A93" s="68"/>
      <c r="B93" s="26" t="s">
        <v>170</v>
      </c>
      <c r="C93" s="83" t="s">
        <v>171</v>
      </c>
      <c r="D93" s="83"/>
      <c r="E93" s="83"/>
      <c r="F93" s="83"/>
      <c r="G93" s="83"/>
      <c r="H93" s="27" t="s">
        <v>169</v>
      </c>
      <c r="I93" s="26" t="s">
        <v>41</v>
      </c>
      <c r="J93" s="33">
        <f>J91</f>
        <v>2</v>
      </c>
      <c r="K93" s="34">
        <v>3500</v>
      </c>
      <c r="L93" s="34">
        <f>K93*J93</f>
        <v>7000</v>
      </c>
    </row>
    <row r="94" spans="1:12" ht="20.100000000000001" customHeight="1" x14ac:dyDescent="0.25">
      <c r="A94" s="68"/>
      <c r="B94" s="26" t="s">
        <v>172</v>
      </c>
      <c r="C94" s="83" t="s">
        <v>173</v>
      </c>
      <c r="D94" s="83"/>
      <c r="E94" s="83"/>
      <c r="F94" s="83"/>
      <c r="G94" s="83"/>
      <c r="H94" s="27" t="s">
        <v>174</v>
      </c>
      <c r="I94" s="26" t="s">
        <v>49</v>
      </c>
      <c r="J94" s="33">
        <v>1</v>
      </c>
      <c r="K94" s="34">
        <v>2000</v>
      </c>
      <c r="L94" s="34">
        <f>K94*J94</f>
        <v>2000</v>
      </c>
    </row>
    <row r="95" spans="1:12" ht="20.100000000000001" customHeight="1" x14ac:dyDescent="0.25">
      <c r="A95" s="99" t="s">
        <v>175</v>
      </c>
      <c r="B95" s="26" t="s">
        <v>176</v>
      </c>
      <c r="C95" s="83" t="s">
        <v>177</v>
      </c>
      <c r="D95" s="83"/>
      <c r="E95" s="83"/>
      <c r="F95" s="83"/>
      <c r="G95" s="83"/>
      <c r="H95" s="27" t="s">
        <v>178</v>
      </c>
      <c r="I95" s="26" t="s">
        <v>69</v>
      </c>
      <c r="J95" s="33">
        <v>1</v>
      </c>
      <c r="K95" s="34">
        <v>4800</v>
      </c>
      <c r="L95" s="34">
        <f t="shared" ref="L95:L102" si="2">K95*J95</f>
        <v>4800</v>
      </c>
    </row>
    <row r="96" spans="1:12" ht="20.100000000000001" customHeight="1" x14ac:dyDescent="0.25">
      <c r="A96" s="102"/>
      <c r="B96" s="26" t="s">
        <v>179</v>
      </c>
      <c r="C96" s="83" t="s">
        <v>177</v>
      </c>
      <c r="D96" s="83"/>
      <c r="E96" s="83"/>
      <c r="F96" s="83"/>
      <c r="G96" s="83"/>
      <c r="H96" s="27" t="s">
        <v>178</v>
      </c>
      <c r="I96" s="26" t="s">
        <v>69</v>
      </c>
      <c r="J96" s="33">
        <v>1</v>
      </c>
      <c r="K96" s="34">
        <v>4800</v>
      </c>
      <c r="L96" s="34">
        <f t="shared" si="2"/>
        <v>4800</v>
      </c>
    </row>
    <row r="97" spans="1:12" ht="20.100000000000001" customHeight="1" x14ac:dyDescent="0.25">
      <c r="A97" s="103"/>
      <c r="B97" s="26" t="s">
        <v>180</v>
      </c>
      <c r="C97" s="83" t="s">
        <v>181</v>
      </c>
      <c r="D97" s="83"/>
      <c r="E97" s="83"/>
      <c r="F97" s="83"/>
      <c r="G97" s="83"/>
      <c r="H97" s="27" t="s">
        <v>169</v>
      </c>
      <c r="I97" s="26" t="s">
        <v>41</v>
      </c>
      <c r="J97" s="33">
        <f>J96+J95</f>
        <v>2</v>
      </c>
      <c r="K97" s="34">
        <v>1000</v>
      </c>
      <c r="L97" s="34">
        <f t="shared" si="2"/>
        <v>2000</v>
      </c>
    </row>
    <row r="98" spans="1:12" ht="20.100000000000001" customHeight="1" x14ac:dyDescent="0.25">
      <c r="A98" s="17" t="s">
        <v>182</v>
      </c>
      <c r="B98" s="26" t="s">
        <v>182</v>
      </c>
      <c r="C98" s="83" t="s">
        <v>183</v>
      </c>
      <c r="D98" s="83"/>
      <c r="E98" s="83"/>
      <c r="F98" s="83"/>
      <c r="G98" s="83"/>
      <c r="H98" s="27" t="s">
        <v>184</v>
      </c>
      <c r="I98" s="26" t="s">
        <v>49</v>
      </c>
      <c r="J98" s="33">
        <v>1</v>
      </c>
      <c r="K98" s="34">
        <v>650</v>
      </c>
      <c r="L98" s="34">
        <f t="shared" si="2"/>
        <v>650</v>
      </c>
    </row>
    <row r="99" spans="1:12" ht="20.100000000000001" customHeight="1" x14ac:dyDescent="0.25">
      <c r="A99" s="17" t="s">
        <v>185</v>
      </c>
      <c r="B99" s="26" t="s">
        <v>186</v>
      </c>
      <c r="C99" s="83" t="s">
        <v>187</v>
      </c>
      <c r="D99" s="83"/>
      <c r="E99" s="83"/>
      <c r="F99" s="83"/>
      <c r="G99" s="83"/>
      <c r="H99" s="27" t="s">
        <v>188</v>
      </c>
      <c r="I99" s="26" t="s">
        <v>69</v>
      </c>
      <c r="J99" s="33">
        <v>1</v>
      </c>
      <c r="K99" s="34">
        <v>2200</v>
      </c>
      <c r="L99" s="34">
        <f t="shared" si="2"/>
        <v>2200</v>
      </c>
    </row>
    <row r="100" spans="1:12" s="2" customFormat="1" ht="20.100000000000001" customHeight="1" x14ac:dyDescent="0.25">
      <c r="A100" s="29" t="s">
        <v>189</v>
      </c>
      <c r="B100" s="28" t="s">
        <v>190</v>
      </c>
      <c r="C100" s="84" t="s">
        <v>191</v>
      </c>
      <c r="D100" s="84"/>
      <c r="E100" s="84"/>
      <c r="F100" s="84"/>
      <c r="G100" s="84"/>
      <c r="H100" s="30" t="s">
        <v>192</v>
      </c>
      <c r="I100" s="28" t="s">
        <v>41</v>
      </c>
      <c r="J100" s="33">
        <v>1</v>
      </c>
      <c r="K100" s="34">
        <v>18000</v>
      </c>
      <c r="L100" s="34">
        <f t="shared" si="2"/>
        <v>18000</v>
      </c>
    </row>
    <row r="101" spans="1:12" s="2" customFormat="1" ht="20.100000000000001" customHeight="1" x14ac:dyDescent="0.25">
      <c r="A101" s="29" t="s">
        <v>193</v>
      </c>
      <c r="B101" s="28" t="s">
        <v>194</v>
      </c>
      <c r="C101" s="84" t="s">
        <v>195</v>
      </c>
      <c r="D101" s="84"/>
      <c r="E101" s="84"/>
      <c r="F101" s="84"/>
      <c r="G101" s="84"/>
      <c r="H101" s="30" t="s">
        <v>196</v>
      </c>
      <c r="I101" s="28" t="s">
        <v>49</v>
      </c>
      <c r="J101" s="33">
        <v>1</v>
      </c>
      <c r="K101" s="34">
        <v>4800</v>
      </c>
      <c r="L101" s="34">
        <f t="shared" si="2"/>
        <v>4800</v>
      </c>
    </row>
    <row r="102" spans="1:12" ht="20.100000000000001" customHeight="1" x14ac:dyDescent="0.25">
      <c r="A102" s="29" t="s">
        <v>197</v>
      </c>
      <c r="B102" s="28" t="s">
        <v>198</v>
      </c>
      <c r="C102" s="84" t="s">
        <v>199</v>
      </c>
      <c r="D102" s="84"/>
      <c r="E102" s="84"/>
      <c r="F102" s="84"/>
      <c r="G102" s="84"/>
      <c r="H102" s="30" t="s">
        <v>174</v>
      </c>
      <c r="I102" s="28" t="s">
        <v>69</v>
      </c>
      <c r="J102" s="33">
        <v>1</v>
      </c>
      <c r="K102" s="34">
        <v>4500</v>
      </c>
      <c r="L102" s="34">
        <f t="shared" si="2"/>
        <v>4500</v>
      </c>
    </row>
    <row r="103" spans="1:12" ht="30" customHeight="1" x14ac:dyDescent="0.25">
      <c r="A103" s="82" t="s">
        <v>200</v>
      </c>
      <c r="B103" s="82"/>
      <c r="C103" s="85"/>
      <c r="D103" s="82"/>
      <c r="E103" s="82"/>
      <c r="F103" s="82"/>
      <c r="G103" s="82"/>
      <c r="H103" s="82"/>
      <c r="I103" s="82"/>
      <c r="J103" s="85"/>
      <c r="K103" s="86"/>
      <c r="L103" s="86"/>
    </row>
    <row r="104" spans="1:12" s="1" customFormat="1" ht="20.100000000000001" customHeight="1" x14ac:dyDescent="0.25">
      <c r="A104" s="12" t="s">
        <v>29</v>
      </c>
      <c r="B104" s="55" t="s">
        <v>30</v>
      </c>
      <c r="C104" s="55"/>
      <c r="D104" s="55"/>
      <c r="E104" s="55"/>
      <c r="F104" s="55"/>
      <c r="G104" s="55"/>
      <c r="H104" s="17" t="s">
        <v>31</v>
      </c>
      <c r="I104" s="17" t="s">
        <v>32</v>
      </c>
      <c r="J104" s="16" t="s">
        <v>33</v>
      </c>
      <c r="K104" s="21" t="s">
        <v>34</v>
      </c>
      <c r="L104" s="21" t="s">
        <v>35</v>
      </c>
    </row>
    <row r="105" spans="1:12" ht="20.100000000000001" customHeight="1" x14ac:dyDescent="0.25">
      <c r="A105" s="17" t="s">
        <v>201</v>
      </c>
      <c r="B105" s="17" t="s">
        <v>201</v>
      </c>
      <c r="C105" s="83" t="s">
        <v>202</v>
      </c>
      <c r="D105" s="83"/>
      <c r="E105" s="83"/>
      <c r="F105" s="83"/>
      <c r="G105" s="83"/>
      <c r="H105" s="31" t="s">
        <v>203</v>
      </c>
      <c r="I105" s="26" t="s">
        <v>69</v>
      </c>
      <c r="J105" s="33">
        <v>4</v>
      </c>
      <c r="K105" s="34">
        <v>3200</v>
      </c>
      <c r="L105" s="34">
        <f>K105*J105</f>
        <v>12800</v>
      </c>
    </row>
    <row r="106" spans="1:12" ht="20.100000000000001" customHeight="1" x14ac:dyDescent="0.25">
      <c r="A106" s="18" t="s">
        <v>204</v>
      </c>
      <c r="B106" s="18" t="s">
        <v>204</v>
      </c>
      <c r="C106" s="87" t="s">
        <v>205</v>
      </c>
      <c r="D106" s="55"/>
      <c r="E106" s="55"/>
      <c r="F106" s="55"/>
      <c r="G106" s="55"/>
      <c r="H106" s="15" t="s">
        <v>40</v>
      </c>
      <c r="I106" s="17" t="s">
        <v>69</v>
      </c>
      <c r="J106" s="16">
        <f>J79</f>
        <v>4</v>
      </c>
      <c r="K106" s="21">
        <v>2000</v>
      </c>
      <c r="L106" s="34">
        <f>K106*J106</f>
        <v>8000</v>
      </c>
    </row>
    <row r="107" spans="1:12" ht="20.100000000000001" customHeight="1" x14ac:dyDescent="0.25">
      <c r="A107" s="17" t="s">
        <v>206</v>
      </c>
      <c r="B107" s="26" t="s">
        <v>206</v>
      </c>
      <c r="C107" s="83" t="s">
        <v>207</v>
      </c>
      <c r="D107" s="83"/>
      <c r="E107" s="83"/>
      <c r="F107" s="83"/>
      <c r="G107" s="83"/>
      <c r="H107" s="27" t="s">
        <v>208</v>
      </c>
      <c r="I107" s="26" t="s">
        <v>69</v>
      </c>
      <c r="J107" s="33">
        <v>2</v>
      </c>
      <c r="K107" s="34">
        <v>2800</v>
      </c>
      <c r="L107" s="34">
        <f>K107*J107</f>
        <v>5600</v>
      </c>
    </row>
    <row r="108" spans="1:12" ht="20.100000000000001" customHeight="1" x14ac:dyDescent="0.25">
      <c r="A108" s="99" t="s">
        <v>209</v>
      </c>
      <c r="B108" s="26" t="s">
        <v>210</v>
      </c>
      <c r="C108" s="83" t="s">
        <v>211</v>
      </c>
      <c r="D108" s="83"/>
      <c r="E108" s="83"/>
      <c r="F108" s="83"/>
      <c r="G108" s="83"/>
      <c r="H108" s="27" t="s">
        <v>212</v>
      </c>
      <c r="I108" s="26" t="s">
        <v>69</v>
      </c>
      <c r="J108" s="33">
        <v>2</v>
      </c>
      <c r="K108" s="34">
        <v>6600</v>
      </c>
      <c r="L108" s="34">
        <f>K108*J108</f>
        <v>13200</v>
      </c>
    </row>
    <row r="109" spans="1:12" ht="20.100000000000001" customHeight="1" x14ac:dyDescent="0.25">
      <c r="A109" s="103"/>
      <c r="B109" s="26" t="s">
        <v>180</v>
      </c>
      <c r="C109" s="83" t="s">
        <v>181</v>
      </c>
      <c r="D109" s="83"/>
      <c r="E109" s="83"/>
      <c r="F109" s="83"/>
      <c r="G109" s="83"/>
      <c r="H109" s="27" t="s">
        <v>169</v>
      </c>
      <c r="I109" s="26" t="s">
        <v>41</v>
      </c>
      <c r="J109" s="33">
        <f>J108</f>
        <v>2</v>
      </c>
      <c r="K109" s="34">
        <v>1000</v>
      </c>
      <c r="L109" s="34">
        <f>K109*J109</f>
        <v>2000</v>
      </c>
    </row>
    <row r="110" spans="1:12" ht="29.1" customHeight="1" x14ac:dyDescent="0.25">
      <c r="A110" s="82" t="s">
        <v>213</v>
      </c>
      <c r="B110" s="82"/>
      <c r="C110" s="85"/>
      <c r="D110" s="82"/>
      <c r="E110" s="82"/>
      <c r="F110" s="82"/>
      <c r="G110" s="82"/>
      <c r="H110" s="82"/>
      <c r="I110" s="82"/>
      <c r="J110" s="85"/>
      <c r="K110" s="86"/>
      <c r="L110" s="86"/>
    </row>
    <row r="111" spans="1:12" ht="20.100000000000001" customHeight="1" x14ac:dyDescent="0.25">
      <c r="A111" s="17" t="s">
        <v>214</v>
      </c>
      <c r="B111" s="31" t="s">
        <v>215</v>
      </c>
      <c r="C111" s="83" t="s">
        <v>216</v>
      </c>
      <c r="D111" s="83"/>
      <c r="E111" s="83"/>
      <c r="F111" s="83"/>
      <c r="G111" s="83"/>
      <c r="H111" s="27" t="s">
        <v>40</v>
      </c>
      <c r="I111" s="26" t="s">
        <v>69</v>
      </c>
      <c r="J111" s="33">
        <v>1</v>
      </c>
      <c r="K111" s="34">
        <v>70000</v>
      </c>
      <c r="L111" s="34">
        <f>K111*J111</f>
        <v>70000</v>
      </c>
    </row>
    <row r="112" spans="1:12" ht="20.100000000000001" customHeight="1" x14ac:dyDescent="0.25">
      <c r="A112" s="17" t="s">
        <v>217</v>
      </c>
      <c r="B112" s="31" t="s">
        <v>218</v>
      </c>
      <c r="C112" s="83" t="s">
        <v>219</v>
      </c>
      <c r="D112" s="83"/>
      <c r="E112" s="83"/>
      <c r="F112" s="83"/>
      <c r="G112" s="83"/>
      <c r="H112" s="27" t="s">
        <v>40</v>
      </c>
      <c r="I112" s="26" t="s">
        <v>69</v>
      </c>
      <c r="J112" s="33">
        <v>1</v>
      </c>
      <c r="K112" s="34">
        <v>50000</v>
      </c>
      <c r="L112" s="34">
        <f>K112*J112</f>
        <v>50000</v>
      </c>
    </row>
    <row r="113" spans="1:12" ht="20.100000000000001" customHeight="1" x14ac:dyDescent="0.25">
      <c r="A113" s="17" t="s">
        <v>220</v>
      </c>
      <c r="B113" s="31" t="s">
        <v>221</v>
      </c>
      <c r="C113" s="83" t="s">
        <v>222</v>
      </c>
      <c r="D113" s="83"/>
      <c r="E113" s="83"/>
      <c r="F113" s="83"/>
      <c r="G113" s="83"/>
      <c r="H113" s="27" t="s">
        <v>40</v>
      </c>
      <c r="I113" s="26" t="s">
        <v>69</v>
      </c>
      <c r="J113" s="33">
        <v>1</v>
      </c>
      <c r="K113" s="34">
        <v>20000</v>
      </c>
      <c r="L113" s="34">
        <f>K113*J113</f>
        <v>20000</v>
      </c>
    </row>
    <row r="114" spans="1:12" ht="20.100000000000001" customHeight="1" x14ac:dyDescent="0.25">
      <c r="A114" s="17" t="s">
        <v>223</v>
      </c>
      <c r="B114" s="31"/>
      <c r="C114" s="88" t="s">
        <v>224</v>
      </c>
      <c r="D114" s="89"/>
      <c r="E114" s="89"/>
      <c r="F114" s="89"/>
      <c r="G114" s="90"/>
      <c r="H114" s="27" t="s">
        <v>40</v>
      </c>
      <c r="I114" s="26" t="s">
        <v>41</v>
      </c>
      <c r="J114" s="33">
        <v>1</v>
      </c>
      <c r="K114" s="34">
        <v>30000</v>
      </c>
      <c r="L114" s="34">
        <f>K114*J114</f>
        <v>30000</v>
      </c>
    </row>
    <row r="115" spans="1:12" ht="30" customHeight="1" x14ac:dyDescent="0.25">
      <c r="A115" s="58" t="s">
        <v>61</v>
      </c>
      <c r="B115" s="58"/>
      <c r="C115" s="58"/>
      <c r="D115" s="58"/>
      <c r="E115" s="58"/>
      <c r="F115" s="58"/>
      <c r="G115" s="58"/>
      <c r="H115" s="59"/>
      <c r="I115" s="58"/>
      <c r="J115" s="60"/>
      <c r="K115" s="61"/>
      <c r="L115" s="23">
        <f>SUM(L91:L114)</f>
        <v>302350</v>
      </c>
    </row>
    <row r="116" spans="1:12" ht="39.9" customHeight="1" x14ac:dyDescent="0.25">
      <c r="A116" s="49" t="s">
        <v>225</v>
      </c>
      <c r="B116" s="49"/>
      <c r="C116" s="50"/>
      <c r="D116" s="49"/>
      <c r="E116" s="49"/>
      <c r="F116" s="49"/>
      <c r="G116" s="49"/>
      <c r="H116" s="49"/>
      <c r="I116" s="49"/>
      <c r="J116" s="51"/>
      <c r="K116" s="52"/>
      <c r="L116" s="52"/>
    </row>
    <row r="117" spans="1:12" s="1" customFormat="1" ht="20.100000000000001" customHeight="1" x14ac:dyDescent="0.25">
      <c r="A117" s="12" t="s">
        <v>29</v>
      </c>
      <c r="B117" s="55" t="s">
        <v>30</v>
      </c>
      <c r="C117" s="55"/>
      <c r="D117" s="55"/>
      <c r="E117" s="55"/>
      <c r="F117" s="12"/>
      <c r="G117" s="12"/>
      <c r="H117" s="17" t="s">
        <v>31</v>
      </c>
      <c r="I117" s="17" t="s">
        <v>32</v>
      </c>
      <c r="J117" s="16" t="s">
        <v>33</v>
      </c>
      <c r="K117" s="21" t="s">
        <v>34</v>
      </c>
      <c r="L117" s="21" t="s">
        <v>35</v>
      </c>
    </row>
    <row r="118" spans="1:12" s="1" customFormat="1" ht="20.100000000000001" customHeight="1" x14ac:dyDescent="0.25">
      <c r="A118" s="12" t="s">
        <v>226</v>
      </c>
      <c r="B118" s="12"/>
      <c r="C118" s="73" t="s">
        <v>227</v>
      </c>
      <c r="D118" s="91"/>
      <c r="E118" s="91"/>
      <c r="F118" s="91"/>
      <c r="G118" s="74"/>
      <c r="H118" s="27" t="s">
        <v>40</v>
      </c>
      <c r="I118" s="17" t="s">
        <v>41</v>
      </c>
      <c r="J118" s="33">
        <v>1</v>
      </c>
      <c r="K118" s="34">
        <v>0</v>
      </c>
      <c r="L118" s="34">
        <f>K118*J118</f>
        <v>0</v>
      </c>
    </row>
    <row r="119" spans="1:12" ht="20.100000000000001" customHeight="1" x14ac:dyDescent="0.25">
      <c r="A119" s="20" t="s">
        <v>228</v>
      </c>
      <c r="B119" s="32" t="s">
        <v>229</v>
      </c>
      <c r="C119" s="16"/>
      <c r="D119" s="17"/>
      <c r="E119" s="17"/>
      <c r="F119" s="17"/>
      <c r="G119" s="17"/>
      <c r="H119" s="27" t="s">
        <v>40</v>
      </c>
      <c r="I119" s="17" t="s">
        <v>41</v>
      </c>
      <c r="J119" s="33">
        <v>1</v>
      </c>
      <c r="K119" s="34">
        <v>0</v>
      </c>
      <c r="L119" s="34">
        <f>K119*J119</f>
        <v>0</v>
      </c>
    </row>
    <row r="120" spans="1:12" ht="30" customHeight="1" x14ac:dyDescent="0.25">
      <c r="A120" s="58" t="s">
        <v>61</v>
      </c>
      <c r="B120" s="58"/>
      <c r="C120" s="58"/>
      <c r="D120" s="58"/>
      <c r="E120" s="58"/>
      <c r="F120" s="58"/>
      <c r="G120" s="58"/>
      <c r="H120" s="59"/>
      <c r="I120" s="58"/>
      <c r="J120" s="60"/>
      <c r="K120" s="61"/>
      <c r="L120" s="23">
        <f>SUM(L118:L119)</f>
        <v>0</v>
      </c>
    </row>
    <row r="121" spans="1:12" customFormat="1" ht="30" customHeight="1" x14ac:dyDescent="0.25">
      <c r="A121" s="92" t="s">
        <v>230</v>
      </c>
      <c r="B121" s="92"/>
      <c r="C121" s="92"/>
      <c r="D121" s="92"/>
      <c r="E121" s="92"/>
      <c r="F121" s="92"/>
      <c r="G121" s="92"/>
      <c r="H121" s="92"/>
      <c r="I121" s="92"/>
      <c r="J121" s="92"/>
      <c r="K121" s="92"/>
      <c r="L121" s="19">
        <f>L120+L115+L87+L74+L55+L27</f>
        <v>324350</v>
      </c>
    </row>
    <row r="122" spans="1:12" customFormat="1" ht="30" customHeight="1" x14ac:dyDescent="0.25">
      <c r="A122" s="92" t="s">
        <v>231</v>
      </c>
      <c r="B122" s="92"/>
      <c r="C122" s="92"/>
      <c r="D122" s="92"/>
      <c r="E122" s="92"/>
      <c r="F122" s="92"/>
      <c r="G122" s="92"/>
      <c r="H122" s="93">
        <f>L121</f>
        <v>324350</v>
      </c>
      <c r="I122" s="93"/>
      <c r="J122" s="94"/>
      <c r="K122" s="94"/>
      <c r="L122" s="95"/>
    </row>
    <row r="123" spans="1:12" s="3" customFormat="1" ht="20.100000000000001" customHeight="1" x14ac:dyDescent="0.25">
      <c r="A123" s="96" t="s">
        <v>232</v>
      </c>
      <c r="B123" s="96"/>
      <c r="C123" s="97"/>
      <c r="D123" s="96"/>
      <c r="E123" s="96"/>
      <c r="F123" s="96"/>
      <c r="G123" s="96"/>
      <c r="H123" s="96"/>
      <c r="I123" s="96"/>
      <c r="J123" s="96"/>
      <c r="K123" s="96"/>
      <c r="L123" s="98"/>
    </row>
    <row r="124" spans="1:12" s="3" customFormat="1" ht="20.100000000000001" customHeight="1" x14ac:dyDescent="0.25">
      <c r="A124" s="96" t="s">
        <v>233</v>
      </c>
      <c r="B124" s="96"/>
      <c r="C124" s="97"/>
      <c r="D124" s="96"/>
      <c r="E124" s="96"/>
      <c r="F124" s="96"/>
      <c r="G124" s="96"/>
      <c r="H124" s="96"/>
      <c r="I124" s="96"/>
      <c r="J124" s="96"/>
      <c r="K124" s="96"/>
      <c r="L124" s="98"/>
    </row>
    <row r="125" spans="1:12" s="3" customFormat="1" ht="20.100000000000001" customHeight="1" x14ac:dyDescent="0.25">
      <c r="A125" s="96" t="s">
        <v>234</v>
      </c>
      <c r="B125" s="96"/>
      <c r="C125" s="97"/>
      <c r="D125" s="96"/>
      <c r="E125" s="96"/>
      <c r="F125" s="96"/>
      <c r="G125" s="96"/>
      <c r="H125" s="96"/>
      <c r="I125" s="96"/>
      <c r="J125" s="96"/>
      <c r="K125" s="96"/>
      <c r="L125" s="98"/>
    </row>
    <row r="126" spans="1:12" s="3" customFormat="1" ht="20.100000000000001" customHeight="1" x14ac:dyDescent="0.25">
      <c r="A126" s="96" t="s">
        <v>235</v>
      </c>
      <c r="B126" s="96"/>
      <c r="C126" s="97"/>
      <c r="D126" s="96"/>
      <c r="E126" s="96"/>
      <c r="F126" s="96"/>
      <c r="G126" s="96"/>
      <c r="H126" s="96"/>
      <c r="I126" s="96"/>
      <c r="J126" s="96"/>
      <c r="K126" s="96"/>
      <c r="L126" s="98"/>
    </row>
    <row r="127" spans="1:12" s="3" customFormat="1" ht="20.100000000000001" customHeight="1" x14ac:dyDescent="0.25">
      <c r="A127" s="96" t="s">
        <v>236</v>
      </c>
      <c r="B127" s="96"/>
      <c r="C127" s="97"/>
      <c r="D127" s="96"/>
      <c r="E127" s="96"/>
      <c r="F127" s="96"/>
      <c r="G127" s="96"/>
      <c r="H127" s="96"/>
      <c r="I127" s="96"/>
      <c r="J127" s="96"/>
      <c r="K127" s="96"/>
      <c r="L127" s="98"/>
    </row>
    <row r="128" spans="1:12" s="3" customFormat="1" ht="20.100000000000001" customHeight="1" x14ac:dyDescent="0.25">
      <c r="A128" s="96" t="s">
        <v>237</v>
      </c>
      <c r="B128" s="96"/>
      <c r="C128" s="97"/>
      <c r="D128" s="96"/>
      <c r="E128" s="96"/>
      <c r="F128" s="96"/>
      <c r="G128" s="96"/>
      <c r="H128" s="96"/>
      <c r="I128" s="96"/>
      <c r="J128" s="96"/>
      <c r="K128" s="96"/>
      <c r="L128" s="98"/>
    </row>
    <row r="129" spans="1:12" s="3" customFormat="1" ht="20.100000000000001" customHeight="1" x14ac:dyDescent="0.25">
      <c r="A129" s="96" t="s">
        <v>238</v>
      </c>
      <c r="B129" s="96"/>
      <c r="C129" s="97"/>
      <c r="D129" s="96"/>
      <c r="E129" s="96"/>
      <c r="F129" s="96"/>
      <c r="G129" s="96"/>
      <c r="H129" s="96"/>
      <c r="I129" s="96"/>
      <c r="J129" s="96"/>
      <c r="K129" s="96"/>
      <c r="L129" s="98"/>
    </row>
    <row r="130" spans="1:12" ht="20.100000000000001" customHeight="1" x14ac:dyDescent="0.25"/>
    <row r="131" spans="1:12" ht="20.100000000000001" customHeight="1" x14ac:dyDescent="0.25"/>
    <row r="132" spans="1:12" ht="20.100000000000001" customHeight="1" x14ac:dyDescent="0.25"/>
    <row r="133" spans="1:12" ht="20.100000000000001" customHeight="1" x14ac:dyDescent="0.25"/>
    <row r="134" spans="1:12" ht="20.100000000000001" customHeight="1" x14ac:dyDescent="0.25"/>
    <row r="135" spans="1:12" ht="20.100000000000001" customHeight="1" x14ac:dyDescent="0.25"/>
    <row r="136" spans="1:12" ht="20.100000000000001" customHeight="1" x14ac:dyDescent="0.25"/>
    <row r="137" spans="1:12" ht="20.100000000000001" customHeight="1" x14ac:dyDescent="0.25"/>
    <row r="138" spans="1:12" ht="20.100000000000001" customHeight="1" x14ac:dyDescent="0.25"/>
    <row r="139" spans="1:12" ht="20.100000000000001" customHeight="1" x14ac:dyDescent="0.25"/>
    <row r="140" spans="1:12" ht="20.100000000000001" customHeight="1" x14ac:dyDescent="0.25"/>
    <row r="141" spans="1:12" ht="20.100000000000001" customHeight="1" x14ac:dyDescent="0.25"/>
    <row r="142" spans="1:12" ht="20.100000000000001" customHeight="1" x14ac:dyDescent="0.25"/>
    <row r="143" spans="1:12" ht="20.100000000000001" customHeight="1" x14ac:dyDescent="0.25"/>
    <row r="144" spans="1:12" ht="20.100000000000001" customHeight="1" x14ac:dyDescent="0.25"/>
    <row r="145" ht="20.100000000000001" customHeight="1" x14ac:dyDescent="0.25"/>
    <row r="146" ht="20.100000000000001" customHeight="1" x14ac:dyDescent="0.25"/>
    <row r="147" ht="20.100000000000001" customHeight="1" x14ac:dyDescent="0.25"/>
    <row r="148" ht="20.100000000000001" customHeight="1" x14ac:dyDescent="0.25"/>
    <row r="149" ht="20.100000000000001" customHeight="1" x14ac:dyDescent="0.25"/>
    <row r="150" ht="20.100000000000001" customHeight="1" x14ac:dyDescent="0.25"/>
    <row r="151" ht="20.100000000000001" customHeight="1" x14ac:dyDescent="0.25"/>
    <row r="152" ht="20.100000000000001" customHeight="1" x14ac:dyDescent="0.25"/>
    <row r="153" ht="20.100000000000001" customHeight="1" x14ac:dyDescent="0.25"/>
    <row r="154" ht="20.100000000000001" customHeight="1" x14ac:dyDescent="0.25"/>
    <row r="155" ht="20.100000000000001" customHeight="1" x14ac:dyDescent="0.25"/>
  </sheetData>
  <protectedRanges>
    <protectedRange sqref="A123:E123" name="区域1_1_1"/>
  </protectedRanges>
  <mergeCells count="203">
    <mergeCell ref="L84:L85"/>
    <mergeCell ref="I10:L12"/>
    <mergeCell ref="L15:L23"/>
    <mergeCell ref="L30:L47"/>
    <mergeCell ref="L48:L52"/>
    <mergeCell ref="L58:L67"/>
    <mergeCell ref="L68:L70"/>
    <mergeCell ref="L76:L77"/>
    <mergeCell ref="K15:K23"/>
    <mergeCell ref="K30:K47"/>
    <mergeCell ref="K48:K52"/>
    <mergeCell ref="K58:K67"/>
    <mergeCell ref="K68:K70"/>
    <mergeCell ref="K76:K77"/>
    <mergeCell ref="J15:J23"/>
    <mergeCell ref="J30:J47"/>
    <mergeCell ref="J48:J52"/>
    <mergeCell ref="J58:J67"/>
    <mergeCell ref="J68:J70"/>
    <mergeCell ref="J76:J77"/>
    <mergeCell ref="I15:I23"/>
    <mergeCell ref="I30:I47"/>
    <mergeCell ref="I48:I52"/>
    <mergeCell ref="I58:I67"/>
    <mergeCell ref="I68:I70"/>
    <mergeCell ref="I71:I72"/>
    <mergeCell ref="H15:H23"/>
    <mergeCell ref="H24:H25"/>
    <mergeCell ref="H30:H47"/>
    <mergeCell ref="H48:H52"/>
    <mergeCell ref="H58:H67"/>
    <mergeCell ref="H68:H70"/>
    <mergeCell ref="B58:B60"/>
    <mergeCell ref="B61:B65"/>
    <mergeCell ref="B66:B67"/>
    <mergeCell ref="B68:B70"/>
    <mergeCell ref="C64:C65"/>
    <mergeCell ref="E76:E77"/>
    <mergeCell ref="A95:A97"/>
    <mergeCell ref="A108:A109"/>
    <mergeCell ref="B15:B17"/>
    <mergeCell ref="B18:B20"/>
    <mergeCell ref="B21:B23"/>
    <mergeCell ref="B30:B32"/>
    <mergeCell ref="B33:B35"/>
    <mergeCell ref="B36:B39"/>
    <mergeCell ref="B40:B42"/>
    <mergeCell ref="B43:B47"/>
    <mergeCell ref="A15:A23"/>
    <mergeCell ref="A24:A25"/>
    <mergeCell ref="A30:A54"/>
    <mergeCell ref="A58:A73"/>
    <mergeCell ref="A76:A77"/>
    <mergeCell ref="A79:A83"/>
    <mergeCell ref="A124:L124"/>
    <mergeCell ref="A125:L125"/>
    <mergeCell ref="A126:L126"/>
    <mergeCell ref="A127:L127"/>
    <mergeCell ref="A128:L128"/>
    <mergeCell ref="A129:L129"/>
    <mergeCell ref="C118:G118"/>
    <mergeCell ref="A120:K120"/>
    <mergeCell ref="A121:K121"/>
    <mergeCell ref="A122:G122"/>
    <mergeCell ref="H122:L122"/>
    <mergeCell ref="A123:L123"/>
    <mergeCell ref="C112:G112"/>
    <mergeCell ref="C113:G113"/>
    <mergeCell ref="C114:G114"/>
    <mergeCell ref="A115:K115"/>
    <mergeCell ref="A116:L116"/>
    <mergeCell ref="B117:E117"/>
    <mergeCell ref="C106:G106"/>
    <mergeCell ref="C107:G107"/>
    <mergeCell ref="C108:G108"/>
    <mergeCell ref="C109:G109"/>
    <mergeCell ref="A110:L110"/>
    <mergeCell ref="C111:G111"/>
    <mergeCell ref="C100:G100"/>
    <mergeCell ref="C101:G101"/>
    <mergeCell ref="C102:G102"/>
    <mergeCell ref="A103:L103"/>
    <mergeCell ref="B104:G104"/>
    <mergeCell ref="C105:G105"/>
    <mergeCell ref="C94:G94"/>
    <mergeCell ref="C95:G95"/>
    <mergeCell ref="C96:G96"/>
    <mergeCell ref="C97:G97"/>
    <mergeCell ref="C98:G98"/>
    <mergeCell ref="C99:G99"/>
    <mergeCell ref="A88:L88"/>
    <mergeCell ref="A89:L89"/>
    <mergeCell ref="B90:G90"/>
    <mergeCell ref="C91:G91"/>
    <mergeCell ref="C92:G92"/>
    <mergeCell ref="C93:G93"/>
    <mergeCell ref="A91:A94"/>
    <mergeCell ref="C83:E83"/>
    <mergeCell ref="D84:E84"/>
    <mergeCell ref="F84:G84"/>
    <mergeCell ref="B85:G85"/>
    <mergeCell ref="C86:E86"/>
    <mergeCell ref="A87:K87"/>
    <mergeCell ref="H84:H86"/>
    <mergeCell ref="I84:I85"/>
    <mergeCell ref="J84:J85"/>
    <mergeCell ref="K84:K85"/>
    <mergeCell ref="A75:L75"/>
    <mergeCell ref="B76:D76"/>
    <mergeCell ref="D79:E79"/>
    <mergeCell ref="C80:E80"/>
    <mergeCell ref="D81:E81"/>
    <mergeCell ref="C82:E82"/>
    <mergeCell ref="F76:F77"/>
    <mergeCell ref="G76:G77"/>
    <mergeCell ref="H76:H77"/>
    <mergeCell ref="I76:I77"/>
    <mergeCell ref="D68:E68"/>
    <mergeCell ref="D69:E69"/>
    <mergeCell ref="D70:E70"/>
    <mergeCell ref="D71:E71"/>
    <mergeCell ref="C73:E73"/>
    <mergeCell ref="A74:K74"/>
    <mergeCell ref="D58:E58"/>
    <mergeCell ref="D59:E59"/>
    <mergeCell ref="D60:E60"/>
    <mergeCell ref="D61:E61"/>
    <mergeCell ref="D62:E62"/>
    <mergeCell ref="D63:E63"/>
    <mergeCell ref="D51:E51"/>
    <mergeCell ref="D52:E52"/>
    <mergeCell ref="C54:E54"/>
    <mergeCell ref="A55:K55"/>
    <mergeCell ref="A56:L56"/>
    <mergeCell ref="B57:D57"/>
    <mergeCell ref="B48:B52"/>
    <mergeCell ref="D45:E45"/>
    <mergeCell ref="D46:E46"/>
    <mergeCell ref="D47:E47"/>
    <mergeCell ref="D48:E48"/>
    <mergeCell ref="D49:E49"/>
    <mergeCell ref="D50:E50"/>
    <mergeCell ref="D36:E36"/>
    <mergeCell ref="D37:E37"/>
    <mergeCell ref="D38:E38"/>
    <mergeCell ref="D39:E39"/>
    <mergeCell ref="D43:E43"/>
    <mergeCell ref="D44:E44"/>
    <mergeCell ref="D30:E30"/>
    <mergeCell ref="D31:E31"/>
    <mergeCell ref="D32:E32"/>
    <mergeCell ref="D33:E33"/>
    <mergeCell ref="D34:E34"/>
    <mergeCell ref="D35:E35"/>
    <mergeCell ref="C24:F24"/>
    <mergeCell ref="C25:F25"/>
    <mergeCell ref="C26:E26"/>
    <mergeCell ref="A27:K27"/>
    <mergeCell ref="A28:L28"/>
    <mergeCell ref="B29:D29"/>
    <mergeCell ref="C20:F20"/>
    <mergeCell ref="C21:F21"/>
    <mergeCell ref="C22:D22"/>
    <mergeCell ref="E22:F22"/>
    <mergeCell ref="C23:D23"/>
    <mergeCell ref="E23:F23"/>
    <mergeCell ref="D15:F15"/>
    <mergeCell ref="C16:F16"/>
    <mergeCell ref="C17:F17"/>
    <mergeCell ref="C18:D18"/>
    <mergeCell ref="E18:F18"/>
    <mergeCell ref="C19:F19"/>
    <mergeCell ref="A9:L9"/>
    <mergeCell ref="D10:F10"/>
    <mergeCell ref="C11:F11"/>
    <mergeCell ref="C12:F12"/>
    <mergeCell ref="A13:L13"/>
    <mergeCell ref="B14:G14"/>
    <mergeCell ref="A10:A12"/>
    <mergeCell ref="H10:H12"/>
    <mergeCell ref="A6:B6"/>
    <mergeCell ref="C6:E6"/>
    <mergeCell ref="F6:G6"/>
    <mergeCell ref="H6:L6"/>
    <mergeCell ref="A7:L7"/>
    <mergeCell ref="A8:L8"/>
    <mergeCell ref="A4:B4"/>
    <mergeCell ref="C4:E4"/>
    <mergeCell ref="F4:G4"/>
    <mergeCell ref="H4:L4"/>
    <mergeCell ref="A5:B5"/>
    <mergeCell ref="C5:E5"/>
    <mergeCell ref="F5:G5"/>
    <mergeCell ref="H5:L5"/>
    <mergeCell ref="A1:L1"/>
    <mergeCell ref="A2:B2"/>
    <mergeCell ref="C2:E2"/>
    <mergeCell ref="F2:G2"/>
    <mergeCell ref="H2:L2"/>
    <mergeCell ref="A3:B3"/>
    <mergeCell ref="C3:E3"/>
    <mergeCell ref="F3:G3"/>
    <mergeCell ref="H3:L3"/>
  </mergeCells>
  <phoneticPr fontId="21" type="noConversion"/>
  <dataValidations count="24">
    <dataValidation type="list" allowBlank="1" showInputMessage="1" showErrorMessage="1" sqref="D40:D42 D66:D67">
      <formula1>"加速度：0.3,加速度：0.5,加速度：0.8,加速度：1"</formula1>
    </dataValidation>
    <dataValidation type="list" allowBlank="1" showInputMessage="1" showErrorMessage="1" sqref="D63">
      <formula1>"链条输送,辊筒输送"</formula1>
    </dataValidation>
    <dataValidation type="list" allowBlank="1" showInputMessage="1" showErrorMessage="1" sqref="E78">
      <formula1>"输送速度：12m/min"</formula1>
    </dataValidation>
    <dataValidation type="list" allowBlank="1" showInputMessage="1" showErrorMessage="1" sqref="H53">
      <formula1>"松下/瑞能,瑞能,松下"</formula1>
    </dataValidation>
    <dataValidation type="list" allowBlank="1" showInputMessage="1" showErrorMessage="1" sqref="I10:L12">
      <formula1>"用户自供,中扬立库供应"</formula1>
    </dataValidation>
    <dataValidation type="list" allowBlank="1" showInputMessage="1" showErrorMessage="1" sqref="D46:E46">
      <formula1>"国产优质,Redaelli/布顿/维尔卡"</formula1>
    </dataValidation>
    <dataValidation type="list" allowBlank="1" showInputMessage="1" showErrorMessage="1" sqref="D45:E45">
      <formula1>"自制,德马格"</formula1>
    </dataValidation>
    <dataValidation type="list" allowBlank="1" showInputMessage="1" showErrorMessage="1" sqref="D10:F10">
      <formula1>"载具材质：塑料,载具材质：铁制,载具材质：不锈钢"</formula1>
    </dataValidation>
    <dataValidation type="list" allowBlank="1" showInputMessage="1" showErrorMessage="1" sqref="D44:E44">
      <formula1>"无要求,三级能效=IE3,二级能效=IE4,一级能效=IE5"</formula1>
    </dataValidation>
    <dataValidation type="list" allowBlank="1" showInputMessage="1" showErrorMessage="1" sqref="D26:E26 D47:E47 D54:E54 D73:E73 D86:E86">
      <formula1>"不包含,包含    品牌：SICK"</formula1>
    </dataValidation>
    <dataValidation type="list" allowBlank="1" showInputMessage="1" showErrorMessage="1" sqref="E53">
      <formula1>"上部,下部"</formula1>
    </dataValidation>
    <dataValidation type="list" allowBlank="1" showInputMessage="1" showErrorMessage="1" sqref="D43:E43">
      <formula1>"不包含,包含  两个单机摄像头+一套无线AP"</formula1>
    </dataValidation>
    <dataValidation type="list" allowBlank="1" showInputMessage="1" showErrorMessage="1" sqref="C10">
      <formula1>"川字托盘,田字托盘,料箱,仓储笼"</formula1>
    </dataValidation>
    <dataValidation type="list" allowBlank="1" showInputMessage="1" showErrorMessage="1" sqref="D37">
      <formula1>"一台,两台"</formula1>
    </dataValidation>
    <dataValidation type="list" allowBlank="1" showInputMessage="1" showErrorMessage="1" sqref="D36:E36">
      <formula1>"米亚斯/长臂猿,米亚斯,长臂猿,中扬立库"</formula1>
    </dataValidation>
    <dataValidation type="list" allowBlank="1" showInputMessage="1" showErrorMessage="1" sqref="C15">
      <formula1>"常温,低温,高温"</formula1>
    </dataValidation>
    <dataValidation type="list" allowBlank="1" showInputMessage="1" showErrorMessage="1" sqref="D35 D62:E62">
      <formula1>"单工位,双工位"</formula1>
    </dataValidation>
    <dataValidation type="list" allowBlank="1" showInputMessage="1" showErrorMessage="1" sqref="D38:E38">
      <formula1>"单伸货叉,双伸单电机货叉,双伸双电机货叉"</formula1>
    </dataValidation>
    <dataValidation type="list" allowBlank="1" showInputMessage="1" showErrorMessage="1" sqref="H72">
      <formula1>"松下,瑞能,松下/瑞能"</formula1>
    </dataValidation>
    <dataValidation type="list" allowBlank="1" showInputMessage="1" showErrorMessage="1" sqref="C17">
      <formula1>"6度 加速度0.05g,7度 加速度0.10g,8度 加速度0.20g"</formula1>
    </dataValidation>
    <dataValidation type="list" allowBlank="1" showInputMessage="1" showErrorMessage="1" sqref="C25:F25">
      <formula1>"30kg/m 轻轨,38kg/m 重轨,43kg/m 重轨"</formula1>
    </dataValidation>
    <dataValidation type="list" allowBlank="1" showInputMessage="1" showErrorMessage="1" sqref="D48:E48">
      <formula1>"甲方供电到乙方配电盘,甲方供电到乙方滑触线,乙方自行取电"</formula1>
    </dataValidation>
    <dataValidation type="list" allowBlank="1" showInputMessage="1" showErrorMessage="1" sqref="C21:F21">
      <formula1>"横梁组合式,牛腿组合式,贯穿组合式,横梁+垫梁组合式"</formula1>
    </dataValidation>
    <dataValidation allowBlank="1" showInputMessage="1" showErrorMessage="1" sqref="E18:F18 C19:F19 C20 E23 C118:G118 E40:E42 E66:E67"/>
  </dataValidations>
  <pageMargins left="0.75" right="0.75" top="1" bottom="1" header="0.51180555555555551" footer="0.51180555555555551"/>
  <pageSetup paperSize="9" scale="40" fitToHeight="0" orientation="portrait" r:id="rId1"/>
  <headerFooter scaleWithDoc="0"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5.6" x14ac:dyDescent="0.25"/>
  <sheetData/>
  <phoneticPr fontId="2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5.6" x14ac:dyDescent="0.25"/>
  <sheetData/>
  <phoneticPr fontId="2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omments xmlns="https://web.wps.cn/et/2018/main" xmlns:s="http://schemas.openxmlformats.org/spreadsheetml/2006/main">
  <commentList sheetStid="1">
    <comment s:ref="C10" rgbClr="FF0000">
      <item id="{a64971b9-9da3-43b8-a475-3fc6cae73669}" isNormal="1">
        <s:text>
          <s:r>
            <s:t xml:space="preserve">根据项目需求进行选择调整</s:t>
          </s:r>
        </s:text>
      </item>
    </comment>
    <comment s:ref="B15" rgbClr="FF0000">
      <item id="{f458449d-d6c8-4202-b17a-1e78e88a67cc}" isNormal="1">
        <s:text>
          <s:r>
            <s:t xml:space="preserve">货架使用环境温度说明</s:t>
          </s:r>
        </s:text>
      </item>
    </comment>
    <comment s:ref="D39" rgbClr="FF0000">
      <item id="{091db4a8-9daa-4438-af84-ffa55a857de5}" isNormal="1">
        <s:text>
          <s:r>
            <s:t xml:space="preserve">货叉伸长量
一伸位/二伸位</s:t>
          </s:r>
        </s:text>
      </item>
    </comment>
    <comment s:ref="C43" rgbClr="FF0000">
      <item id="{5961c684-bdf5-4bdb-baa9-c29874acc1f7}" isNormal="1">
        <s:text>
          <s:r>
            <s:t xml:space="preserve">梁昌民：根据项目需求配置：默认不配置
</s:t>
          </s:r>
        </s:text>
      </item>
    </comment>
    <comment s:ref="C44" rgbClr="FF0000">
      <item id="{df21b98c-faad-428d-a482-f44be6dc84d0}" isNormal="1">
        <s:text>
          <s:r>
            <s:t xml:space="preserve">梁昌民：根据项目需求配置：默认无要求
</s:t>
          </s:r>
        </s:text>
      </item>
    </comment>
    <comment s:ref="C47" rgbClr="FF0000">
      <item id="{54990678-c4d4-463c-9949-7bef89e4d20d}" isNormal="1">
        <s:text>
          <s:r>
            <s:t xml:space="preserve">梁昌民：根据项目需求配置：默认不配置</s:t>
          </s:r>
        </s:text>
      </item>
    </comment>
    <comment s:ref="E53" rgbClr="FF0000">
      <item id="{13c01c39-0581-4a9a-89ed-b265ebebb31d}" isNormal="1">
        <s:text>
          <s:r>
            <s:t xml:space="preserve">默认安装上部</s:t>
          </s:r>
        </s:text>
      </item>
    </comment>
    <comment s:ref="G76" rgbClr="FF0000">
      <item id="{57fc61e1-4633-479c-b7f1-3efb1aae6734}" isNormal="1">
        <s:text>
          <s:r>
            <s:t xml:space="preserve">辊筒/链条材质要求；
盖板/机架要求等备注</s:t>
          </s:r>
        </s:text>
      </item>
    </comment>
    <comment s:ref="C84" rgbClr="FF0000">
      <item id="{a21609eb-5d8a-4803-8772-357586a00f3b}" isNormal="1">
        <s:text>
          <s:r>
            <s:t xml:space="preserve">根据项目输送机区域和数量设计确认控制点数量；同一区域输送机数量≤100台为一个控制点，＞100台分为多个控制点</s:t>
          </s:r>
        </s:text>
      </item>
    </comment>
    <comment s:ref="F84" rgbClr="FF0000">
      <item id="{e69b7959-6cca-4b77-b89d-a681349ccf42}" isNormal="1">
        <s:text>
          <s:r>
            <s:t xml:space="preserve">根据出入库口进行统计</s:t>
          </s:r>
        </s:text>
      </item>
    </comment>
    <comment s:ref="A100" rgbClr="FF0000">
      <item id="{c994b029-1b32-4faa-8003-211ccf93119f}" isNormal="1">
        <s:text>
          <s:r>
            <s:t xml:space="preserve">梁昌民：双机热备根据服务器数量配置，当两台时需配置，一台服务器时无需配置</s:t>
          </s:r>
        </s:text>
      </item>
    </comment>
    <comment s:ref="A101" rgbClr="FF0000">
      <item id="{c8901f2a-5544-4986-a249-9e8098355c40}" isNormal="1">
        <s:text>
          <s:r>
            <s:t xml:space="preserve">梁昌民：UPS根据项目需求配置；默认不配置；
</s:t>
          </s:r>
        </s:text>
      </item>
    </comment>
    <comment s:ref="A102" rgbClr="FF0000">
      <item id="{e2e62cbf-72c8-4b7c-9e92-6ea48928943b}" isNormal="1">
        <s:text>
          <s:r>
            <s:t xml:space="preserve">梁昌民：中控大屏根据项目需求配置;默认不配置</s:t>
          </s:r>
        </s:text>
      </item>
    </comment>
    <comment s:ref="C118" rgbClr="FF0000">
      <item id="{adceb167-08d0-41ff-a788-34bd202c9855}" isNormal="1">
        <s:text>
          <s:r>
            <s:t xml:space="preserve">质保期根据项目需求；默认一年</s:t>
          </s:r>
        </s:text>
      </item>
    </comment>
  </commentList>
</comments>
</file>

<file path=customXml/item2.xml><?xml version="1.0" encoding="utf-8"?>
<allowEditUser xmlns="https://web.wps.cn/et/2018/main" xmlns:s="http://schemas.openxmlformats.org/spreadsheetml/2006/main" hasInvisiblePropRange="0">
  <rangeList sheetStid="1" master="">
    <arrUserId title="区域1_1_1" rangeCreator="" othersAccessPermission="edit"/>
  </rangeList>
  <rangeList sheetStid="2" master=""/>
  <rangeList sheetStid="3" master=""/>
</allowEditUser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4.xml>
</file>

<file path=customXml/item5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/>
    <woSheetProps sheetStid="2" interlineOnOff="0" interlineColor="0" isDbSheet="0" isDashBoardSheet="0"/>
    <woSheetProps sheetStid="3" interlineOnOff="0" interlineColor="0" isDbSheet="0" isDashBoardSheet="0"/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D5662047-3127-477A-AC3A-1D340467FB41}">
  <ds:schemaRefs/>
</ds:datastoreItem>
</file>

<file path=customXml/itemProps5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Jun</dc:creator>
  <cp:lastModifiedBy>jie Jun</cp:lastModifiedBy>
  <dcterms:created xsi:type="dcterms:W3CDTF">2016-12-04T16:54:00Z</dcterms:created>
  <dcterms:modified xsi:type="dcterms:W3CDTF">2023-09-08T03:07:02Z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557091226B714C3F9B78C02987F42055</vt:lpwstr>
  </property>
</Properties>
</file>