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trlProps/ctrlProp1.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Height="17500"/>
  </bookViews>
  <sheets>
    <sheet name="RCS GanttChart" sheetId="9" r:id="rId1"/>
  </sheets>
  <definedNames>
    <definedName name="prevWBS" localSheetId="0">'RCS GanttChart'!$A1048576</definedName>
    <definedName name="_xlnm.Print_Area" localSheetId="0">'RCS GanttChart'!$A$1:$BN$51</definedName>
    <definedName name="_xlnm.Print_Titles" localSheetId="0">'RCS GanttChart'!$4:$7</definedName>
    <definedName name="valuevx">42.314159</definedName>
    <definedName name="vertex42_copyright" hidden="1">"© 2006-2018 Vertex42 LLC"</definedName>
    <definedName name="vertex42_id" hidden="1">"gantt-chart_L.xlsx"</definedName>
    <definedName name="vertex42_title" hidden="1">"Gantt Chart Template"</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Vertex42</author>
    <author>Vertex42.com Templates</author>
  </authors>
  <commentList>
    <comment ref="A7" authorId="0">
      <text>
        <r>
          <rPr>
            <b/>
            <sz val="9"/>
            <rFont val="Tahoma"/>
            <charset val="134"/>
          </rPr>
          <t>Work Breakdown Structure</t>
        </r>
        <r>
          <rPr>
            <sz val="9"/>
            <rFont val="Tahoma"/>
            <charset val="134"/>
          </rPr>
          <t xml:space="preserve">
Level 1: 1, 2, 3, ...
Level 2: 1.1, 1.2, 1.3, ...
Level 3: 1.1.1, 1.1.2, 1.1.3, …
 - The WBS uses a formula to control the numbering, but the formulas are different for different levels. Copy and Paste the cells in the WBS column from the examples at the bottom of the worksheet.</t>
        </r>
      </text>
    </comment>
    <comment ref="B7" authorId="0">
      <text>
        <r>
          <rPr>
            <b/>
            <sz val="9"/>
            <rFont val="Tahoma"/>
            <charset val="134"/>
          </rPr>
          <t>Task Description</t>
        </r>
        <r>
          <rPr>
            <sz val="9"/>
            <rFont val="Tahoma"/>
            <charset val="134"/>
          </rPr>
          <t xml:space="preserve">
Enter the name of each task and sub-task. Use indents for sub-tasks.</t>
        </r>
      </text>
    </comment>
    <comment ref="C7" authorId="0">
      <text>
        <r>
          <rPr>
            <b/>
            <sz val="9"/>
            <rFont val="Tahoma"/>
            <charset val="134"/>
          </rPr>
          <t>Task Lead</t>
        </r>
        <r>
          <rPr>
            <sz val="9"/>
            <rFont val="Tahoma"/>
            <charset val="134"/>
          </rPr>
          <t xml:space="preserve">
Enter the name of the Task Lead in this column.</t>
        </r>
      </text>
    </comment>
    <comment ref="D7" authorId="0">
      <text>
        <r>
          <rPr>
            <b/>
            <sz val="9"/>
            <rFont val="Tahoma"/>
            <charset val="134"/>
          </rPr>
          <t xml:space="preserve">Predecessor Tasks:
</t>
        </r>
        <r>
          <rPr>
            <sz val="9"/>
            <rFont val="Tahoma"/>
            <charset val="134"/>
          </rPr>
          <t>You can use this column to enter the WBS of a predecessor for reference. The PRO version uses formulas to automatically calculate the Start Date based on the Predecessor.</t>
        </r>
      </text>
    </comment>
    <comment ref="E7" authorId="0">
      <text>
        <r>
          <rPr>
            <b/>
            <sz val="9"/>
            <rFont val="Tahoma"/>
            <charset val="134"/>
          </rPr>
          <t>Task Start Date</t>
        </r>
        <r>
          <rPr>
            <sz val="9"/>
            <rFont val="Tahoma"/>
            <charset val="134"/>
          </rPr>
          <t xml:space="preserve">
You can manually enter the Start Date for each task or use a formula to create a dependency on a Predecessor. For example, you could enter </t>
        </r>
        <r>
          <rPr>
            <b/>
            <sz val="9"/>
            <rFont val="Tahoma"/>
            <charset val="134"/>
          </rPr>
          <t>=</t>
        </r>
        <r>
          <rPr>
            <b/>
            <i/>
            <sz val="9"/>
            <rFont val="Tahoma"/>
            <charset val="134"/>
          </rPr>
          <t>enddate</t>
        </r>
        <r>
          <rPr>
            <b/>
            <sz val="9"/>
            <rFont val="Tahoma"/>
            <charset val="134"/>
          </rPr>
          <t>+1</t>
        </r>
        <r>
          <rPr>
            <sz val="9"/>
            <rFont val="Tahoma"/>
            <charset val="134"/>
          </rPr>
          <t xml:space="preserve"> to set the Start date to the next calendar day, or </t>
        </r>
        <r>
          <rPr>
            <b/>
            <sz val="9"/>
            <rFont val="Tahoma"/>
            <charset val="134"/>
          </rPr>
          <t>=WORKDAY(</t>
        </r>
        <r>
          <rPr>
            <b/>
            <i/>
            <sz val="9"/>
            <rFont val="Tahoma"/>
            <charset val="134"/>
          </rPr>
          <t>enddate</t>
        </r>
        <r>
          <rPr>
            <b/>
            <sz val="9"/>
            <rFont val="Tahoma"/>
            <charset val="134"/>
          </rPr>
          <t>,1)</t>
        </r>
        <r>
          <rPr>
            <sz val="9"/>
            <rFont val="Tahoma"/>
            <charset val="134"/>
          </rPr>
          <t xml:space="preserve"> to set the Start date to the next work day (excluding weekends), where </t>
        </r>
        <r>
          <rPr>
            <i/>
            <sz val="9"/>
            <rFont val="Tahoma"/>
            <charset val="134"/>
          </rPr>
          <t>enddate</t>
        </r>
        <r>
          <rPr>
            <sz val="9"/>
            <rFont val="Tahoma"/>
            <charset val="134"/>
          </rPr>
          <t xml:space="preserve"> is the cell reference for the End date of the Predecessor task.</t>
        </r>
      </text>
    </comment>
    <comment ref="F7" authorId="1">
      <text>
        <r>
          <rPr>
            <b/>
            <sz val="9"/>
            <rFont val="Tahoma"/>
            <charset val="134"/>
          </rPr>
          <t>End Date:</t>
        </r>
        <r>
          <rPr>
            <sz val="9"/>
            <rFont val="Tahoma"/>
            <charset val="134"/>
          </rPr>
          <t xml:space="preserve">
The End Date is calculated based on the Start Date and the Calendar Days columns.</t>
        </r>
      </text>
    </comment>
    <comment ref="G7" authorId="0">
      <text>
        <r>
          <rPr>
            <b/>
            <sz val="9"/>
            <rFont val="Tahoma"/>
            <charset val="134"/>
          </rPr>
          <t>Duration (Calendar Days)</t>
        </r>
        <r>
          <rPr>
            <sz val="9"/>
            <rFont val="Tahoma"/>
            <charset val="134"/>
          </rPr>
          <t xml:space="preserve">
The duration is the number of calendar days for the given task. The duration is calculated as the </t>
        </r>
        <r>
          <rPr>
            <b/>
            <sz val="9"/>
            <rFont val="Tahoma"/>
            <charset val="134"/>
          </rPr>
          <t>End</t>
        </r>
        <r>
          <rPr>
            <sz val="9"/>
            <rFont val="Tahoma"/>
            <charset val="134"/>
          </rPr>
          <t xml:space="preserve"> Date minus the </t>
        </r>
        <r>
          <rPr>
            <b/>
            <sz val="9"/>
            <rFont val="Tahoma"/>
            <charset val="134"/>
          </rPr>
          <t>Start</t>
        </r>
        <r>
          <rPr>
            <sz val="9"/>
            <rFont val="Tahoma"/>
            <charset val="134"/>
          </rPr>
          <t xml:space="preserve"> Date plus 1 day, so that a task starting and ending on the same day has a duration of 1 day.
</t>
        </r>
        <r>
          <rPr>
            <b/>
            <sz val="9"/>
            <rFont val="Tahoma"/>
            <charset val="134"/>
          </rPr>
          <t>Note:</t>
        </r>
        <r>
          <rPr>
            <sz val="9"/>
            <rFont val="Tahoma"/>
            <charset val="134"/>
          </rPr>
          <t xml:space="preserve"> The conditional formatting used to create the gantt chart references this column.</t>
        </r>
      </text>
    </comment>
    <comment ref="H7" authorId="0">
      <text>
        <r>
          <rPr>
            <b/>
            <sz val="9"/>
            <rFont val="Tahoma"/>
            <charset val="134"/>
          </rPr>
          <t>Percent Complete</t>
        </r>
        <r>
          <rPr>
            <sz val="9"/>
            <rFont val="Tahoma"/>
            <charset val="134"/>
          </rPr>
          <t xml:space="preserve">
Update the status of this task by entering the percent complete (between 0% and 100%).</t>
        </r>
      </text>
    </comment>
    <comment ref="I7" authorId="0">
      <text>
        <r>
          <rPr>
            <b/>
            <sz val="9"/>
            <rFont val="Tahoma"/>
            <charset val="134"/>
          </rPr>
          <t>Work Days</t>
        </r>
        <r>
          <rPr>
            <sz val="9"/>
            <rFont val="Tahoma"/>
            <charset val="134"/>
          </rPr>
          <t xml:space="preserve">
Counts the number of work days, excluding the weekends (Saturday and Sunday). In the PRO version, you can customize the work week and list specific non-working days like holidays. In the PRO version, the default input is the Work Days instead of the Calendar Days.</t>
        </r>
      </text>
    </comment>
  </commentList>
</comments>
</file>

<file path=xl/sharedStrings.xml><?xml version="1.0" encoding="utf-8"?>
<sst xmlns="http://schemas.openxmlformats.org/spreadsheetml/2006/main" count="109" uniqueCount="77">
  <si>
    <t>RCS  Gantt Chart</t>
  </si>
  <si>
    <t>zoneyung</t>
  </si>
  <si>
    <t xml:space="preserve">Project Start Date </t>
  </si>
  <si>
    <t xml:space="preserve">Display Week </t>
  </si>
  <si>
    <t xml:space="preserve">Project Lead </t>
  </si>
  <si>
    <t>WBS</t>
  </si>
  <si>
    <t>TASK</t>
  </si>
  <si>
    <t>LEAD</t>
  </si>
  <si>
    <t>PREDECESSOR</t>
  </si>
  <si>
    <t>START</t>
  </si>
  <si>
    <t>END</t>
  </si>
  <si>
    <t>DAYS</t>
  </si>
  <si>
    <t>% DONE</t>
  </si>
  <si>
    <t>WORK DAYS</t>
  </si>
  <si>
    <t>前期优化</t>
  </si>
  <si>
    <t>系统总体改版规划与架构重组</t>
  </si>
  <si>
    <t>陆晓涛</t>
  </si>
  <si>
    <t>堆垛车设备模型扩展与注册机制</t>
  </si>
  <si>
    <t>三维路径模型与节点定义</t>
  </si>
  <si>
    <t>升降与叉取动作执行模块</t>
  </si>
  <si>
    <t>任务调度与分配逻辑改造</t>
  </si>
  <si>
    <t>与信捷沟通确认协议</t>
  </si>
  <si>
    <t>通信协议扩展与适配</t>
  </si>
  <si>
    <t>与设备联调</t>
  </si>
  <si>
    <t>TCP/IP协议对接</t>
  </si>
  <si>
    <t>指令下发测试</t>
  </si>
  <si>
    <t>行走/转弯运行</t>
  </si>
  <si>
    <t>取放货动作</t>
  </si>
  <si>
    <t>充电/待机功能测试</t>
  </si>
  <si>
    <t>多车运行算法测试</t>
  </si>
  <si>
    <t>系统完整性开发</t>
  </si>
  <si>
    <t>*区域划分功能</t>
  </si>
  <si>
    <t>3.1.1</t>
  </si>
  <si>
    <t>增加区域管理模式</t>
  </si>
  <si>
    <t>3.1.2</t>
  </si>
  <si>
    <t>添加区域功能（起点、终点、区域名</t>
  </si>
  <si>
    <t>3.1.3</t>
  </si>
  <si>
    <t>页面加载渲染显示区域画面</t>
  </si>
  <si>
    <t>3.1.4</t>
  </si>
  <si>
    <t>区域删除功能</t>
  </si>
  <si>
    <t>3.1.5</t>
  </si>
  <si>
    <t>后端数据库模型和接口开发</t>
  </si>
  <si>
    <t>3.1.6</t>
  </si>
  <si>
    <t>区域绑定AGV（一对多）</t>
  </si>
  <si>
    <t>3.1.7</t>
  </si>
  <si>
    <t>多个区域可绑定同一个区域ID</t>
  </si>
  <si>
    <t>3.1.8</t>
  </si>
  <si>
    <t>区域控制任务分配管控</t>
  </si>
  <si>
    <t>3.1.9</t>
  </si>
  <si>
    <t>区域控制路径与交管算法控制</t>
  </si>
  <si>
    <t>3.1.10</t>
  </si>
  <si>
    <t>功能测试，code review</t>
  </si>
  <si>
    <t>配合汇川调试堆垛车</t>
  </si>
  <si>
    <t>张超</t>
  </si>
  <si>
    <t>*滚筒输送线对接整改</t>
  </si>
  <si>
    <t>*多作业方向区域控制</t>
  </si>
  <si>
    <t>车辆转弯行为约束与稳定控制</t>
  </si>
  <si>
    <t>登录页面优化</t>
  </si>
  <si>
    <t>个人设置页面补全</t>
  </si>
  <si>
    <t>RCS系统性对接设计第一版</t>
  </si>
  <si>
    <t>维护所有接收或调用第三方接口的记录</t>
  </si>
  <si>
    <t>监控板日志输出组件</t>
  </si>
  <si>
    <t>功能升级</t>
  </si>
  <si>
    <t>导入导出由csv改为xlsx</t>
  </si>
  <si>
    <t>充电策略动态配置</t>
  </si>
  <si>
    <t>交管防撞细化到车身角度</t>
  </si>
  <si>
    <t>RCS开放平台</t>
  </si>
  <si>
    <t>多种车型兼容</t>
  </si>
  <si>
    <t>页面优化（dashboard为主）</t>
  </si>
  <si>
    <t>解析CAD初始化地图</t>
  </si>
  <si>
    <t>二进制报文存储方案</t>
  </si>
  <si>
    <t>数据中心（监控面板+信息采集）</t>
  </si>
  <si>
    <t>地图监控3D化（数字孪生）</t>
  </si>
  <si>
    <t>网关前端可视化</t>
  </si>
  <si>
    <t>系统部署工具</t>
  </si>
  <si>
    <t>地图绘制增强</t>
  </si>
  <si>
    <t>移动端APP（检测与控制）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</si>
</sst>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m/d/yyyy\ \(dddd\)"/>
    <numFmt numFmtId="179" formatCode="ddd\ m/dd/yy"/>
    <numFmt numFmtId="180" formatCode="d\ mmm\ yyyy"/>
    <numFmt numFmtId="181" formatCode="d"/>
  </numFmts>
  <fonts count="45">
    <font>
      <sz val="10"/>
      <name val="Arial"/>
      <charset val="134"/>
    </font>
    <font>
      <sz val="9"/>
      <name val="Arial"/>
      <charset val="134"/>
      <scheme val="minor"/>
    </font>
    <font>
      <sz val="8"/>
      <name val="Arial"/>
      <charset val="134"/>
      <scheme val="minor"/>
    </font>
    <font>
      <sz val="16"/>
      <color theme="4" tint="-0.249977111117893"/>
      <name val="Arial"/>
      <charset val="134"/>
      <scheme val="major"/>
    </font>
    <font>
      <sz val="14"/>
      <color indexed="56"/>
      <name val="Arial"/>
      <charset val="134"/>
    </font>
    <font>
      <sz val="11"/>
      <name val="Arial"/>
      <charset val="134"/>
      <scheme val="major"/>
    </font>
    <font>
      <u/>
      <sz val="8"/>
      <color indexed="12"/>
      <name val="Arial"/>
      <charset val="134"/>
    </font>
    <font>
      <sz val="10"/>
      <name val="Arial"/>
      <charset val="134"/>
      <scheme val="major"/>
    </font>
    <font>
      <sz val="10"/>
      <name val="Arial"/>
      <charset val="134"/>
      <scheme val="minor"/>
    </font>
    <font>
      <b/>
      <sz val="9"/>
      <name val="Arial"/>
      <charset val="134"/>
      <scheme val="major"/>
    </font>
    <font>
      <b/>
      <sz val="8"/>
      <name val="Arial"/>
      <charset val="134"/>
      <scheme val="major"/>
    </font>
    <font>
      <b/>
      <sz val="11"/>
      <name val="Arial"/>
      <charset val="134"/>
      <scheme val="minor"/>
    </font>
    <font>
      <sz val="9"/>
      <color rgb="FF000000"/>
      <name val="Arial"/>
      <charset val="134"/>
      <scheme val="minor"/>
    </font>
    <font>
      <sz val="9"/>
      <color theme="4" tint="-0.5"/>
      <name val="Arial"/>
      <charset val="134"/>
      <scheme val="minor"/>
    </font>
    <font>
      <i/>
      <sz val="9"/>
      <name val="Arial"/>
      <charset val="134"/>
      <scheme val="minor"/>
    </font>
    <font>
      <sz val="7"/>
      <color indexed="55"/>
      <name val="Arial"/>
      <charset val="134"/>
    </font>
    <font>
      <i/>
      <sz val="8"/>
      <color theme="0" tint="-0.349986266670736"/>
      <name val="Arial"/>
      <charset val="134"/>
    </font>
    <font>
      <u/>
      <sz val="10"/>
      <color indexed="12"/>
      <name val="Arial"/>
      <charset val="134"/>
    </font>
    <font>
      <sz val="11"/>
      <name val="Arial"/>
      <charset val="134"/>
      <scheme val="minor"/>
    </font>
    <font>
      <sz val="8"/>
      <name val="Arial"/>
      <charset val="134"/>
    </font>
    <font>
      <sz val="14"/>
      <name val="Arial"/>
      <charset val="134"/>
      <scheme val="minor"/>
    </font>
    <font>
      <sz val="14"/>
      <color rgb="FF000000"/>
      <name val="Arial"/>
      <charset val="134"/>
      <scheme val="minor"/>
    </font>
    <font>
      <sz val="11"/>
      <color theme="1"/>
      <name val="Arial"/>
      <charset val="134"/>
      <scheme val="minor"/>
    </font>
    <font>
      <u/>
      <sz val="11"/>
      <color rgb="FF800080"/>
      <name val="Arial"/>
      <charset val="0"/>
      <scheme val="minor"/>
    </font>
    <font>
      <sz val="11"/>
      <color indexed="10"/>
      <name val="Calibri"/>
      <charset val="134"/>
    </font>
    <font>
      <b/>
      <sz val="18"/>
      <color indexed="18"/>
      <name val="Cambria"/>
      <charset val="134"/>
    </font>
    <font>
      <i/>
      <sz val="11"/>
      <color indexed="23"/>
      <name val="Calibri"/>
      <charset val="134"/>
    </font>
    <font>
      <b/>
      <sz val="15"/>
      <color indexed="18"/>
      <name val="Calibri"/>
      <charset val="134"/>
    </font>
    <font>
      <b/>
      <sz val="13"/>
      <color indexed="18"/>
      <name val="Calibri"/>
      <charset val="134"/>
    </font>
    <font>
      <b/>
      <sz val="11"/>
      <color indexed="18"/>
      <name val="Calibri"/>
      <charset val="134"/>
    </font>
    <font>
      <sz val="11"/>
      <color indexed="53"/>
      <name val="Calibri"/>
      <charset val="134"/>
    </font>
    <font>
      <b/>
      <sz val="11"/>
      <color indexed="63"/>
      <name val="Calibri"/>
      <charset val="134"/>
    </font>
    <font>
      <b/>
      <sz val="11"/>
      <color indexed="50"/>
      <name val="Calibri"/>
      <charset val="134"/>
    </font>
    <font>
      <b/>
      <sz val="11"/>
      <color indexed="9"/>
      <name val="Calibri"/>
      <charset val="134"/>
    </font>
    <font>
      <sz val="11"/>
      <color indexed="50"/>
      <name val="Calibri"/>
      <charset val="134"/>
    </font>
    <font>
      <b/>
      <sz val="11"/>
      <color indexed="8"/>
      <name val="Calibri"/>
      <charset val="134"/>
    </font>
    <font>
      <sz val="11"/>
      <color indexed="17"/>
      <name val="Calibri"/>
      <charset val="134"/>
    </font>
    <font>
      <sz val="11"/>
      <color indexed="36"/>
      <name val="Calibri"/>
      <charset val="134"/>
    </font>
    <font>
      <sz val="11"/>
      <color indexed="59"/>
      <name val="Calibri"/>
      <charset val="134"/>
    </font>
    <font>
      <sz val="11"/>
      <color indexed="9"/>
      <name val="Calibri"/>
      <charset val="134"/>
    </font>
    <font>
      <sz val="11"/>
      <color indexed="8"/>
      <name val="Calibri"/>
      <charset val="134"/>
    </font>
    <font>
      <i/>
      <sz val="9"/>
      <name val="Tahoma"/>
      <charset val="134"/>
    </font>
    <font>
      <sz val="9"/>
      <name val="Tahoma"/>
      <charset val="134"/>
    </font>
    <font>
      <b/>
      <i/>
      <sz val="9"/>
      <name val="Tahoma"/>
      <charset val="134"/>
    </font>
    <font>
      <b/>
      <sz val="9"/>
      <name val="Tahoma"/>
      <charset val="134"/>
    </font>
  </fonts>
  <fills count="24">
    <fill>
      <patternFill patternType="none"/>
    </fill>
    <fill>
      <patternFill patternType="gray125"/>
    </fill>
    <fill>
      <patternFill patternType="solid">
        <fgColor theme="0" tint="-0.149998474074526"/>
        <bgColor indexed="64"/>
      </patternFill>
    </fill>
    <fill>
      <patternFill patternType="solid">
        <fgColor indexed="9"/>
        <bgColor indexed="64"/>
      </patternFill>
    </fill>
    <fill>
      <patternFill patternType="solid">
        <fgColor theme="3" tint="0.799981688894314"/>
        <bgColor rgb="FFD6F4D9"/>
      </patternFill>
    </fill>
    <fill>
      <patternFill patternType="solid">
        <fgColor theme="3" tint="0.799981688894314"/>
        <bgColor indexed="64"/>
      </patternFill>
    </fill>
    <fill>
      <patternFill patternType="solid">
        <fgColor indexed="26"/>
        <bgColor indexed="64"/>
      </patternFill>
    </fill>
    <fill>
      <patternFill patternType="solid">
        <fgColor indexed="29"/>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0"/>
        <bgColor indexed="64"/>
      </patternFill>
    </fill>
    <fill>
      <patternFill patternType="solid">
        <fgColor indexed="47"/>
        <bgColor indexed="64"/>
      </patternFill>
    </fill>
    <fill>
      <patternFill patternType="solid">
        <fgColor indexed="51"/>
        <bgColor indexed="64"/>
      </patternFill>
    </fill>
    <fill>
      <patternFill patternType="solid">
        <fgColor indexed="52"/>
        <bgColor indexed="64"/>
      </patternFill>
    </fill>
    <fill>
      <patternFill patternType="solid">
        <fgColor indexed="14"/>
        <bgColor indexed="64"/>
      </patternFill>
    </fill>
    <fill>
      <patternFill patternType="solid">
        <fgColor indexed="46"/>
        <bgColor indexed="64"/>
      </patternFill>
    </fill>
    <fill>
      <patternFill patternType="solid">
        <fgColor indexed="61"/>
        <bgColor indexed="64"/>
      </patternFill>
    </fill>
    <fill>
      <patternFill patternType="solid">
        <fgColor indexed="20"/>
        <bgColor indexed="64"/>
      </patternFill>
    </fill>
    <fill>
      <patternFill patternType="solid">
        <fgColor indexed="23"/>
        <bgColor indexed="64"/>
      </patternFill>
    </fill>
    <fill>
      <patternFill patternType="solid">
        <fgColor indexed="15"/>
        <bgColor indexed="64"/>
      </patternFill>
    </fill>
    <fill>
      <patternFill patternType="solid">
        <fgColor indexed="41"/>
        <bgColor indexed="64"/>
      </patternFill>
    </fill>
    <fill>
      <patternFill patternType="solid">
        <fgColor indexed="10"/>
        <bgColor indexed="64"/>
      </patternFill>
    </fill>
  </fills>
  <borders count="22">
    <border>
      <left/>
      <right/>
      <top/>
      <bottom/>
      <diagonal/>
    </border>
    <border>
      <left/>
      <right/>
      <top style="thin">
        <color indexed="22"/>
      </top>
      <bottom style="thin">
        <color indexed="22"/>
      </bottom>
      <diagonal/>
    </border>
    <border>
      <left/>
      <right/>
      <top/>
      <bottom style="thin">
        <color theme="0" tint="-0.249946592608417"/>
      </bottom>
      <diagonal/>
    </border>
    <border>
      <left/>
      <right/>
      <top style="thin">
        <color theme="0" tint="-0.249946592608417"/>
      </top>
      <bottom style="thin">
        <color theme="0" tint="-0.249946592608417"/>
      </bottom>
      <diagonal/>
    </border>
    <border>
      <left/>
      <right/>
      <top/>
      <bottom style="medium">
        <color theme="0" tint="-0.349986266670736"/>
      </bottom>
      <diagonal/>
    </border>
    <border>
      <left/>
      <right/>
      <top/>
      <bottom style="thin">
        <color indexed="22"/>
      </bottom>
      <diagonal/>
    </border>
    <border>
      <left/>
      <right/>
      <top style="thin">
        <color rgb="FFEFEFEF"/>
      </top>
      <bottom style="thin">
        <color rgb="FFEFEFEF"/>
      </bottom>
      <diagonal/>
    </border>
    <border>
      <left style="medium">
        <color theme="0" tint="-0.249946592608417"/>
      </left>
      <right style="thin">
        <color theme="0" tint="-0.249946592608417"/>
      </right>
      <top/>
      <bottom/>
      <diagonal/>
    </border>
    <border>
      <left style="thin">
        <color theme="0" tint="-0.249946592608417"/>
      </left>
      <right style="thin">
        <color theme="0" tint="-0.249946592608417"/>
      </right>
      <top/>
      <bottom/>
      <diagonal/>
    </border>
    <border>
      <left style="medium">
        <color theme="0" tint="-0.249946592608417"/>
      </left>
      <right style="thin">
        <color theme="0" tint="-0.249946592608417"/>
      </right>
      <top/>
      <bottom style="medium">
        <color theme="0" tint="-0.349986266670736"/>
      </bottom>
      <diagonal/>
    </border>
    <border>
      <left style="thin">
        <color theme="0" tint="-0.249946592608417"/>
      </left>
      <right style="thin">
        <color theme="0" tint="-0.249946592608417"/>
      </right>
      <top/>
      <bottom style="medium">
        <color theme="0" tint="-0.349986266670736"/>
      </bottom>
      <diagonal/>
    </border>
    <border>
      <left style="thin">
        <color theme="0" tint="-0.249946592608417"/>
      </left>
      <right style="medium">
        <color theme="0" tint="-0.249946592608417"/>
      </right>
      <top/>
      <bottom/>
      <diagonal/>
    </border>
    <border>
      <left style="thin">
        <color theme="0" tint="-0.249946592608417"/>
      </left>
      <right style="medium">
        <color theme="0" tint="-0.249946592608417"/>
      </right>
      <top/>
      <bottom style="medium">
        <color theme="0" tint="-0.349986266670736"/>
      </bottom>
      <diagonal/>
    </border>
    <border>
      <left style="thin">
        <color indexed="55"/>
      </left>
      <right style="thin">
        <color indexed="55"/>
      </right>
      <top style="thin">
        <color indexed="55"/>
      </top>
      <bottom style="thin">
        <color indexed="55"/>
      </bottom>
      <diagonal/>
    </border>
    <border>
      <left/>
      <right/>
      <top/>
      <bottom style="thick">
        <color indexed="40"/>
      </bottom>
      <diagonal/>
    </border>
    <border>
      <left/>
      <right/>
      <top/>
      <bottom style="thick">
        <color indexed="51"/>
      </bottom>
      <diagonal/>
    </border>
    <border>
      <left/>
      <right/>
      <top/>
      <bottom style="medium">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0"/>
      </bottom>
      <diagonal/>
    </border>
    <border>
      <left/>
      <right/>
      <top style="thin">
        <color indexed="40"/>
      </top>
      <bottom style="double">
        <color indexed="40"/>
      </bottom>
      <diagonal/>
    </border>
  </borders>
  <cellStyleXfs count="49">
    <xf numFmtId="0" fontId="0" fillId="0" borderId="0"/>
    <xf numFmtId="176"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0" fillId="0" borderId="0" applyFont="0" applyFill="0" applyBorder="0" applyAlignment="0" applyProtection="0"/>
    <xf numFmtId="177"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17"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0" fillId="6" borderId="13" applyNumberFormat="0" applyFon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0" borderId="0" applyNumberFormat="0" applyFill="0" applyBorder="0" applyAlignment="0" applyProtection="0"/>
    <xf numFmtId="0" fontId="27" fillId="0" borderId="14" applyNumberFormat="0" applyFill="0" applyAlignment="0" applyProtection="0"/>
    <xf numFmtId="0" fontId="28" fillId="0" borderId="15" applyNumberFormat="0" applyFill="0" applyAlignment="0" applyProtection="0"/>
    <xf numFmtId="0" fontId="29" fillId="0" borderId="16" applyNumberFormat="0" applyFill="0" applyAlignment="0" applyProtection="0"/>
    <xf numFmtId="0" fontId="29" fillId="0" borderId="0" applyNumberFormat="0" applyFill="0" applyBorder="0" applyAlignment="0" applyProtection="0"/>
    <xf numFmtId="0" fontId="30" fillId="7" borderId="17" applyNumberFormat="0" applyAlignment="0" applyProtection="0"/>
    <xf numFmtId="0" fontId="31" fillId="8" borderId="18" applyNumberFormat="0" applyAlignment="0" applyProtection="0"/>
    <xf numFmtId="0" fontId="32" fillId="8" borderId="17" applyNumberFormat="0" applyAlignment="0" applyProtection="0"/>
    <xf numFmtId="0" fontId="33" fillId="9" borderId="19" applyNumberFormat="0" applyAlignment="0" applyProtection="0"/>
    <xf numFmtId="0" fontId="34" fillId="0" borderId="20" applyNumberFormat="0" applyFill="0" applyAlignment="0" applyProtection="0"/>
    <xf numFmtId="0" fontId="35" fillId="0" borderId="21" applyNumberFormat="0" applyFill="0" applyAlignment="0" applyProtection="0"/>
    <xf numFmtId="0" fontId="36" fillId="10" borderId="0" applyNumberFormat="0" applyBorder="0" applyAlignment="0" applyProtection="0"/>
    <xf numFmtId="0" fontId="37" fillId="11" borderId="0" applyNumberFormat="0" applyBorder="0" applyAlignment="0" applyProtection="0"/>
    <xf numFmtId="0" fontId="38" fillId="6" borderId="0" applyNumberFormat="0" applyBorder="0" applyAlignment="0" applyProtection="0"/>
    <xf numFmtId="0" fontId="39" fillId="12" borderId="0" applyNumberFormat="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9" fillId="15" borderId="0" applyNumberFormat="0" applyBorder="0" applyAlignment="0" applyProtection="0"/>
    <xf numFmtId="0" fontId="39" fillId="16"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39" fillId="19" borderId="0" applyNumberFormat="0" applyBorder="0" applyAlignment="0" applyProtection="0"/>
    <xf numFmtId="0" fontId="39" fillId="19"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39" fillId="19" borderId="0" applyNumberFormat="0" applyBorder="0" applyAlignment="0" applyProtection="0"/>
    <xf numFmtId="0" fontId="39" fillId="20" borderId="0" applyNumberFormat="0" applyBorder="0" applyAlignment="0" applyProtection="0"/>
    <xf numFmtId="0" fontId="40" fillId="13" borderId="0" applyNumberFormat="0" applyBorder="0" applyAlignment="0" applyProtection="0"/>
    <xf numFmtId="0" fontId="40" fillId="14" borderId="0" applyNumberFormat="0" applyBorder="0" applyAlignment="0" applyProtection="0"/>
    <xf numFmtId="0" fontId="39" fillId="15" borderId="0" applyNumberFormat="0" applyBorder="0" applyAlignment="0" applyProtection="0"/>
    <xf numFmtId="0" fontId="39" fillId="21" borderId="0" applyNumberFormat="0" applyBorder="0" applyAlignment="0" applyProtection="0"/>
    <xf numFmtId="0" fontId="40" fillId="22" borderId="0" applyNumberFormat="0" applyBorder="0" applyAlignment="0" applyProtection="0"/>
    <xf numFmtId="0" fontId="40" fillId="22" borderId="0" applyNumberFormat="0" applyBorder="0" applyAlignment="0" applyProtection="0"/>
    <xf numFmtId="0" fontId="39" fillId="12" borderId="0" applyNumberFormat="0" applyBorder="0" applyAlignment="0" applyProtection="0"/>
    <xf numFmtId="0" fontId="39" fillId="23" borderId="0" applyNumberFormat="0" applyBorder="0" applyAlignment="0" applyProtection="0"/>
    <xf numFmtId="0" fontId="40" fillId="6" borderId="0" applyNumberFormat="0" applyBorder="0" applyAlignment="0" applyProtection="0"/>
    <xf numFmtId="0" fontId="40" fillId="6" borderId="0" applyNumberFormat="0" applyBorder="0" applyAlignment="0" applyProtection="0"/>
    <xf numFmtId="0" fontId="39" fillId="7" borderId="0" applyNumberFormat="0" applyBorder="0" applyAlignment="0" applyProtection="0"/>
  </cellStyleXfs>
  <cellXfs count="73">
    <xf numFmtId="0" fontId="0" fillId="0" borderId="0" xfId="0"/>
    <xf numFmtId="0" fontId="0" fillId="0" borderId="0" xfId="0" applyFont="1"/>
    <xf numFmtId="0" fontId="1" fillId="2" borderId="1" xfId="0" applyFont="1" applyFill="1" applyBorder="1" applyAlignment="1">
      <alignment vertical="center"/>
    </xf>
    <xf numFmtId="0" fontId="1" fillId="0" borderId="1" xfId="0" applyFont="1" applyBorder="1" applyAlignment="1">
      <alignment vertical="center"/>
    </xf>
    <xf numFmtId="0" fontId="1" fillId="0" borderId="0" xfId="0" applyFont="1" applyAlignment="1">
      <alignment vertical="center"/>
    </xf>
    <xf numFmtId="0" fontId="2" fillId="0" borderId="0" xfId="0" applyFont="1" applyAlignment="1">
      <alignment vertical="center"/>
    </xf>
    <xf numFmtId="0" fontId="3"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horizontal="center" vertical="center"/>
      <protection locked="0"/>
    </xf>
    <xf numFmtId="0" fontId="6" fillId="3" borderId="0" xfId="6" applyNumberFormat="1" applyFont="1" applyFill="1" applyAlignment="1" applyProtection="1">
      <alignment horizontal="right"/>
      <protection locked="0"/>
    </xf>
    <xf numFmtId="0" fontId="5" fillId="0" borderId="0" xfId="0" applyFont="1" applyAlignment="1" applyProtection="1">
      <alignment vertical="center"/>
      <protection locked="0"/>
    </xf>
    <xf numFmtId="0" fontId="7" fillId="0" borderId="0" xfId="0" applyFont="1"/>
    <xf numFmtId="0" fontId="7" fillId="0" borderId="0" xfId="0" applyFont="1" applyAlignment="1">
      <alignment horizontal="right" vertical="center"/>
    </xf>
    <xf numFmtId="178" fontId="8" fillId="0" borderId="2" xfId="0" applyNumberFormat="1" applyFont="1" applyBorder="1" applyAlignment="1" applyProtection="1">
      <alignment horizontal="center" vertical="center" shrinkToFit="1"/>
      <protection locked="0"/>
    </xf>
    <xf numFmtId="178" fontId="8" fillId="0" borderId="3" xfId="0" applyNumberFormat="1" applyFont="1" applyBorder="1" applyAlignment="1" applyProtection="1">
      <alignment horizontal="center" vertical="center" shrinkToFit="1"/>
      <protection locked="0"/>
    </xf>
    <xf numFmtId="0" fontId="9" fillId="0" borderId="4" xfId="0" applyFont="1" applyBorder="1" applyAlignment="1">
      <alignment horizontal="left" vertical="center"/>
    </xf>
    <xf numFmtId="0" fontId="9" fillId="0" borderId="4" xfId="0" applyFont="1" applyBorder="1" applyAlignment="1">
      <alignment horizontal="center" vertical="center" wrapText="1"/>
    </xf>
    <xf numFmtId="0" fontId="10" fillId="0" borderId="4" xfId="0" applyFont="1" applyBorder="1" applyAlignment="1">
      <alignment horizontal="center" vertical="center" wrapText="1"/>
    </xf>
    <xf numFmtId="0" fontId="11" fillId="2" borderId="5" xfId="0" applyFont="1" applyFill="1" applyBorder="1" applyAlignment="1">
      <alignment horizontal="left" vertical="center"/>
    </xf>
    <xf numFmtId="0" fontId="11" fillId="2" borderId="5" xfId="0" applyFont="1" applyFill="1" applyBorder="1" applyAlignment="1">
      <alignment vertical="center" wrapText="1"/>
    </xf>
    <xf numFmtId="0" fontId="1" fillId="2" borderId="5" xfId="0" applyFont="1" applyFill="1" applyBorder="1" applyAlignment="1">
      <alignment vertical="center"/>
    </xf>
    <xf numFmtId="0" fontId="1" fillId="2" borderId="5" xfId="0" applyFont="1" applyFill="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wrapText="1"/>
    </xf>
    <xf numFmtId="0" fontId="12" fillId="0" borderId="6" xfId="0" applyFont="1" applyBorder="1" applyAlignment="1">
      <alignment horizontal="center" vertical="center"/>
    </xf>
    <xf numFmtId="0" fontId="11" fillId="2" borderId="1" xfId="0" applyFont="1" applyFill="1" applyBorder="1" applyAlignment="1">
      <alignment horizontal="left" vertical="center"/>
    </xf>
    <xf numFmtId="0" fontId="11" fillId="2" borderId="1" xfId="0" applyFont="1" applyFill="1" applyBorder="1" applyAlignment="1">
      <alignment vertical="center"/>
    </xf>
    <xf numFmtId="17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 fillId="0" borderId="1" xfId="0" applyFont="1" applyBorder="1" applyAlignment="1">
      <alignment horizontal="left" vertical="center" wrapText="1" indent="1"/>
    </xf>
    <xf numFmtId="0" fontId="1" fillId="0" borderId="1" xfId="0" applyFont="1" applyBorder="1" applyAlignment="1">
      <alignment horizontal="left" vertical="center" indent="1"/>
    </xf>
    <xf numFmtId="0" fontId="13" fillId="0" borderId="1" xfId="0" applyFont="1" applyBorder="1" applyAlignment="1">
      <alignment vertical="center" wrapText="1"/>
    </xf>
    <xf numFmtId="0" fontId="1" fillId="0" borderId="1" xfId="0" applyFont="1" applyBorder="1" applyAlignment="1">
      <alignment horizontal="center" vertical="center"/>
    </xf>
    <xf numFmtId="0" fontId="14" fillId="0" borderId="1" xfId="0" applyFont="1" applyBorder="1" applyAlignment="1">
      <alignment vertical="center"/>
    </xf>
    <xf numFmtId="0" fontId="15" fillId="0" borderId="0" xfId="0" applyFont="1" applyProtection="1">
      <protection locked="0"/>
    </xf>
    <xf numFmtId="0" fontId="0" fillId="3" borderId="0" xfId="0" applyFill="1"/>
    <xf numFmtId="0" fontId="8" fillId="0" borderId="2" xfId="0" applyFont="1" applyBorder="1" applyAlignment="1" applyProtection="1">
      <alignment horizontal="center" vertical="center"/>
      <protection locked="0"/>
    </xf>
    <xf numFmtId="0" fontId="9" fillId="0" borderId="4" xfId="0" applyFont="1" applyBorder="1" applyAlignment="1">
      <alignment horizontal="center" vertical="center"/>
    </xf>
    <xf numFmtId="179" fontId="1" fillId="2" borderId="5" xfId="0" applyNumberFormat="1" applyFont="1" applyFill="1" applyBorder="1" applyAlignment="1">
      <alignment horizontal="right" vertical="center"/>
    </xf>
    <xf numFmtId="179" fontId="1" fillId="2" borderId="5" xfId="0" applyNumberFormat="1" applyFont="1" applyFill="1" applyBorder="1" applyAlignment="1">
      <alignment horizontal="center" vertical="center"/>
    </xf>
    <xf numFmtId="1" fontId="1" fillId="2" borderId="5" xfId="3" applyNumberFormat="1" applyFont="1" applyFill="1" applyBorder="1" applyAlignment="1" applyProtection="1">
      <alignment horizontal="center" vertical="center"/>
    </xf>
    <xf numFmtId="9" fontId="1" fillId="2" borderId="5" xfId="3" applyFont="1" applyFill="1" applyBorder="1" applyAlignment="1" applyProtection="1">
      <alignment horizontal="center" vertical="center"/>
    </xf>
    <xf numFmtId="179" fontId="12" fillId="4" borderId="6" xfId="0" applyNumberFormat="1" applyFont="1" applyFill="1" applyBorder="1" applyAlignment="1">
      <alignment horizontal="center" vertical="center"/>
    </xf>
    <xf numFmtId="1" fontId="12" fillId="5" borderId="6" xfId="0" applyNumberFormat="1" applyFont="1" applyFill="1" applyBorder="1" applyAlignment="1">
      <alignment horizontal="center" vertical="center"/>
    </xf>
    <xf numFmtId="9" fontId="12" fillId="5" borderId="6" xfId="3" applyNumberFormat="1" applyFont="1" applyFill="1" applyBorder="1" applyAlignment="1" applyProtection="1">
      <alignment horizontal="center" vertical="center"/>
    </xf>
    <xf numFmtId="0" fontId="1" fillId="2" borderId="1" xfId="0" applyFont="1" applyFill="1" applyBorder="1" applyAlignment="1">
      <alignment horizontal="left" vertical="center"/>
    </xf>
    <xf numFmtId="9" fontId="1" fillId="2" borderId="1" xfId="3" applyFont="1" applyFill="1" applyBorder="1" applyAlignment="1" applyProtection="1">
      <alignment horizontal="center" vertical="center"/>
    </xf>
    <xf numFmtId="9" fontId="12" fillId="5" borderId="6" xfId="3" applyFont="1" applyFill="1" applyBorder="1" applyAlignment="1" applyProtection="1">
      <alignment horizontal="center" vertical="center"/>
    </xf>
    <xf numFmtId="0" fontId="0" fillId="0" borderId="0" xfId="0" applyFont="1" applyAlignment="1">
      <alignment horizontal="right" vertical="center"/>
    </xf>
    <xf numFmtId="0" fontId="16" fillId="0" borderId="0" xfId="6" applyFont="1" applyBorder="1" applyAlignment="1" applyProtection="1">
      <alignment vertical="center"/>
    </xf>
    <xf numFmtId="0" fontId="17" fillId="0" borderId="0" xfId="6" applyAlignment="1" applyProtection="1">
      <alignment horizontal="left"/>
    </xf>
    <xf numFmtId="0" fontId="18" fillId="0" borderId="7" xfId="0" applyFont="1" applyBorder="1" applyAlignment="1">
      <alignment horizontal="center" vertical="center"/>
    </xf>
    <xf numFmtId="0" fontId="18" fillId="0" borderId="8" xfId="0" applyFont="1" applyBorder="1" applyAlignment="1">
      <alignment horizontal="center" vertical="center"/>
    </xf>
    <xf numFmtId="180" fontId="8" fillId="0" borderId="7" xfId="0" applyNumberFormat="1" applyFont="1" applyBorder="1" applyAlignment="1">
      <alignment horizontal="center" vertical="center"/>
    </xf>
    <xf numFmtId="180" fontId="8" fillId="0" borderId="8" xfId="0" applyNumberFormat="1" applyFont="1" applyBorder="1" applyAlignment="1">
      <alignment horizontal="center" vertical="center"/>
    </xf>
    <xf numFmtId="181" fontId="19" fillId="0" borderId="7" xfId="0" applyNumberFormat="1" applyFont="1" applyBorder="1" applyAlignment="1">
      <alignment horizontal="center" vertical="center" shrinkToFit="1"/>
    </xf>
    <xf numFmtId="181" fontId="19" fillId="0" borderId="8" xfId="0" applyNumberFormat="1" applyFont="1" applyBorder="1" applyAlignment="1">
      <alignment horizontal="center" vertical="center" shrinkToFit="1"/>
    </xf>
    <xf numFmtId="0" fontId="1" fillId="0" borderId="9" xfId="0" applyFont="1" applyBorder="1" applyAlignment="1">
      <alignment horizontal="center" vertical="center" shrinkToFit="1"/>
    </xf>
    <xf numFmtId="0" fontId="1" fillId="0" borderId="10" xfId="0" applyFont="1" applyBorder="1" applyAlignment="1">
      <alignment horizontal="center" vertical="center" shrinkToFit="1"/>
    </xf>
    <xf numFmtId="1" fontId="1" fillId="2" borderId="5" xfId="0" applyNumberFormat="1" applyFont="1" applyFill="1" applyBorder="1" applyAlignment="1">
      <alignment horizontal="center" vertical="center"/>
    </xf>
    <xf numFmtId="1" fontId="20" fillId="2" borderId="5" xfId="0" applyNumberFormat="1" applyFont="1" applyFill="1" applyBorder="1" applyAlignment="1">
      <alignment horizontal="center" vertical="center"/>
    </xf>
    <xf numFmtId="0" fontId="1" fillId="2" borderId="5" xfId="0" applyFont="1" applyFill="1" applyBorder="1" applyAlignment="1">
      <alignment horizontal="left" vertical="center"/>
    </xf>
    <xf numFmtId="1" fontId="12" fillId="0" borderId="6" xfId="0" applyNumberFormat="1" applyFont="1" applyBorder="1" applyAlignment="1">
      <alignment horizontal="center" vertical="center"/>
    </xf>
    <xf numFmtId="1" fontId="21" fillId="0" borderId="6" xfId="0" applyNumberFormat="1" applyFont="1" applyBorder="1" applyAlignment="1">
      <alignment horizontal="center" vertical="center"/>
    </xf>
    <xf numFmtId="1" fontId="1" fillId="2" borderId="1" xfId="0" applyNumberFormat="1" applyFont="1" applyFill="1" applyBorder="1" applyAlignment="1">
      <alignment horizontal="center" vertical="center"/>
    </xf>
    <xf numFmtId="1" fontId="20" fillId="2" borderId="1" xfId="0" applyNumberFormat="1" applyFont="1" applyFill="1" applyBorder="1" applyAlignment="1">
      <alignment horizontal="center" vertical="center"/>
    </xf>
    <xf numFmtId="1" fontId="1" fillId="0" borderId="1" xfId="0" applyNumberFormat="1" applyFont="1" applyBorder="1" applyAlignment="1">
      <alignment horizontal="center" vertical="center"/>
    </xf>
    <xf numFmtId="1" fontId="20" fillId="0" borderId="1" xfId="0" applyNumberFormat="1" applyFont="1" applyBorder="1" applyAlignment="1">
      <alignment horizontal="center" vertical="center"/>
    </xf>
    <xf numFmtId="9" fontId="1" fillId="0" borderId="1" xfId="0" applyNumberFormat="1" applyFont="1" applyBorder="1" applyAlignment="1">
      <alignment horizontal="left" vertical="center"/>
    </xf>
    <xf numFmtId="0" fontId="18" fillId="0" borderId="11" xfId="0" applyFont="1" applyBorder="1" applyAlignment="1">
      <alignment horizontal="center" vertical="center"/>
    </xf>
    <xf numFmtId="180" fontId="8" fillId="0" borderId="11" xfId="0" applyNumberFormat="1" applyFont="1" applyBorder="1" applyAlignment="1">
      <alignment horizontal="center" vertical="center"/>
    </xf>
    <xf numFmtId="181" fontId="19" fillId="0" borderId="11" xfId="0" applyNumberFormat="1" applyFont="1" applyBorder="1" applyAlignment="1">
      <alignment horizontal="center" vertical="center" shrinkToFit="1"/>
    </xf>
    <xf numFmtId="0" fontId="1" fillId="0" borderId="12" xfId="0" applyFont="1" applyBorder="1" applyAlignment="1">
      <alignment horizontal="center" vertical="center" shrinkToFit="1"/>
    </xf>
  </cellXfs>
  <cellStyles count="49">
    <cellStyle name="Normal" xfId="0" builtinId="0"/>
    <cellStyle name="Comma" xfId="1" builtinId="3"/>
    <cellStyle name="Currency" xfId="2" builtinId="4"/>
    <cellStyle name="Percent" xfId="3" builtinId="5"/>
    <cellStyle name="Comma [0]" xfId="4" builtinId="6"/>
    <cellStyle name="Currency [0]" xfId="5" builtinId="7"/>
    <cellStyle name="Hyperlink" xfId="6" builtinId="8"/>
    <cellStyle name="Followed Hyperlink" xfId="7" builtinId="9"/>
    <cellStyle name="Note" xfId="8" builtinId="10"/>
    <cellStyle name="Warning Text" xfId="9" builtinId="11"/>
    <cellStyle name="Title" xfId="10" builtinId="15"/>
    <cellStyle name="CExplanatory Text" xfId="11" builtinId="53"/>
    <cellStyle name="Heading 1" xfId="12" builtinId="16"/>
    <cellStyle name="Heading 2" xfId="13" builtinId="17"/>
    <cellStyle name="Heading 3" xfId="14" builtinId="18"/>
    <cellStyle name="Heading 4" xfId="15" builtinId="19"/>
    <cellStyle name="Input" xfId="16" builtinId="20"/>
    <cellStyle name="Output" xfId="17" builtinId="21"/>
    <cellStyle name="Calculation" xfId="18" builtinId="22"/>
    <cellStyle name="Check Cell" xfId="19" builtinId="23"/>
    <cellStyle name="Linked Cell" xfId="20" builtinId="24"/>
    <cellStyle name="Total" xfId="21" builtinId="25"/>
    <cellStyle name="Good" xfId="22" builtinId="26"/>
    <cellStyle name="Bad" xfId="23" builtinId="27"/>
    <cellStyle name="Neutral" xfId="24" builtinId="28"/>
    <cellStyle name="Accent1" xfId="25" builtinId="29"/>
    <cellStyle name="20% - Accent1" xfId="26" builtinId="30"/>
    <cellStyle name="40% - Accent1" xfId="27" builtinId="31"/>
    <cellStyle name="60% - Accent1" xfId="28" builtinId="32"/>
    <cellStyle name="Accent2" xfId="29" builtinId="33"/>
    <cellStyle name="20% - Accent2" xfId="30" builtinId="34"/>
    <cellStyle name="40% - Accent2" xfId="31" builtinId="35"/>
    <cellStyle name="60% - Accent2" xfId="32" builtinId="36"/>
    <cellStyle name="Accent3" xfId="33" builtinId="37"/>
    <cellStyle name="20% - Accent3" xfId="34" builtinId="38"/>
    <cellStyle name="40% - Accent3" xfId="35" builtinId="39"/>
    <cellStyle name="60% - Accent3" xfId="36" builtinId="40"/>
    <cellStyle name="Accent4" xfId="37" builtinId="41"/>
    <cellStyle name="20% - Accent4" xfId="38" builtinId="42"/>
    <cellStyle name="40% - Accent4" xfId="39" builtinId="43"/>
    <cellStyle name="60% - Accent4" xfId="40" builtinId="44"/>
    <cellStyle name="Accent5" xfId="41" builtinId="45"/>
    <cellStyle name="20% - Accent5" xfId="42" builtinId="46"/>
    <cellStyle name="40% - Accent5" xfId="43" builtinId="47"/>
    <cellStyle name="60% - Accent5" xfId="44" builtinId="48"/>
    <cellStyle name="Accent6" xfId="45" builtinId="49"/>
    <cellStyle name="20% - Accent6" xfId="46" builtinId="50"/>
    <cellStyle name="40% - Accent6" xfId="47" builtinId="51"/>
    <cellStyle name="60% - Accent6" xfId="48" builtinId="52"/>
  </cellStyles>
  <dxfs count="4">
    <dxf>
      <border>
        <left style="thin">
          <color rgb="FFC00000"/>
        </left>
        <right style="thin">
          <color rgb="FFC00000"/>
        </right>
      </border>
    </dxf>
    <dxf>
      <fill>
        <patternFill patternType="solid">
          <bgColor theme="0" tint="-0.499984740745262"/>
        </patternFill>
      </fill>
    </dxf>
    <dxf>
      <fill>
        <patternFill patternType="solid">
          <bgColor rgb="FF0070C0"/>
        </patternFill>
      </fill>
    </dxf>
    <dxf>
      <font>
        <color theme="0"/>
      </font>
      <fill>
        <patternFill patternType="solid">
          <bgColor theme="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99FF99"/>
      <rgbColor rgb="000000FF"/>
      <rgbColor rgb="00FFFF00"/>
      <rgbColor rgb="00DE3018"/>
      <rgbColor rgb="0053D4C9"/>
      <rgbColor rgb="006B0C00"/>
      <rgbColor rgb="00006500"/>
      <rgbColor rgb="00182C63"/>
      <rgbColor rgb="00819C00"/>
      <rgbColor rgb="00C9B783"/>
      <rgbColor rgb="00007F74"/>
      <rgbColor rgb="00EAEAEA"/>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6699FF"/>
      <rgbColor rgb="00CCECFF"/>
      <rgbColor rgb="00D6F4D9"/>
      <rgbColor rgb="00FFFFCC"/>
      <rgbColor rgb="0099CCFF"/>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00FFCCCC"/>
      <color rgb="00FF9900"/>
      <color rgb="0091D0FF"/>
      <color rgb="00CC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Scroll" dx="22" fmlaLink="$H$4" horiz="1" max="100" min="1" val="11"/>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7</xdr:col>
      <xdr:colOff>85090</xdr:colOff>
      <xdr:row>5</xdr:row>
      <xdr:rowOff>142875</xdr:rowOff>
    </xdr:from>
    <xdr:to>
      <xdr:col>28</xdr:col>
      <xdr:colOff>20320</xdr:colOff>
      <xdr:row>14</xdr:row>
      <xdr:rowOff>244898</xdr:rowOff>
    </xdr:to>
    <xdr:sp>
      <xdr:nvSpPr>
        <xdr:cNvPr id="8236" name="Text Box 44" hidden="1"/>
        <xdr:cNvSpPr txBox="1">
          <a:spLocks noChangeArrowheads="1"/>
        </xdr:cNvSpPr>
      </xdr:nvSpPr>
      <xdr:spPr>
        <a:xfrm>
          <a:off x="5265420" y="1403985"/>
          <a:ext cx="3661410" cy="2301240"/>
        </a:xfrm>
        <a:prstGeom prst="rect">
          <a:avLst/>
        </a:prstGeom>
        <a:solidFill>
          <a:srgbClr val="FFFFE1"/>
        </a:solidFill>
        <a:ln w="9525">
          <a:solidFill>
            <a:srgbClr val="000000"/>
          </a:solidFill>
          <a:miter lim="800000"/>
        </a:ln>
        <a:effectLst>
          <a:outerShdw dist="35921" dir="2700000" algn="ctr" rotWithShape="0">
            <a:srgbClr val="000000"/>
          </a:outerShdw>
        </a:effectLst>
      </xdr:spPr>
    </xdr:sp>
    <xdr:clientData/>
  </xdr:twoCellAnchor>
  <mc:AlternateContent xmlns:mc="http://schemas.openxmlformats.org/markup-compatibility/2006">
    <mc:Choice xmlns:a14="http://schemas.microsoft.com/office/drawing/2010/main" Requires="a14">
      <xdr:twoCellAnchor editAs="oneCell">
        <xdr:from>
          <xdr:col>9</xdr:col>
          <xdr:colOff>95250</xdr:colOff>
          <xdr:row>1</xdr:row>
          <xdr:rowOff>123825</xdr:rowOff>
        </xdr:from>
        <xdr:to>
          <xdr:col>27</xdr:col>
          <xdr:colOff>104775</xdr:colOff>
          <xdr:row>2</xdr:row>
          <xdr:rowOff>114300</xdr:rowOff>
        </xdr:to>
        <xdr:sp>
          <xdr:nvSpPr>
            <xdr:cNvPr id="8238" name="Scroll Bar 46" hidden="1">
              <a:extLst>
                <a:ext uri="{63B3BB69-23CF-44E3-9099-C40C66FF867C}">
                  <a14:compatExt spid="_x0000_s8238"/>
                </a:ext>
              </a:extLst>
            </xdr:cNvPr>
            <xdr:cNvSpPr/>
          </xdr:nvSpPr>
          <xdr:spPr>
            <a:xfrm>
              <a:off x="5760720" y="504825"/>
              <a:ext cx="3077845" cy="219075"/>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Theme">
  <a:themeElements>
    <a:clrScheme name="v42-Gantt">
      <a:dk1>
        <a:sysClr val="windowText" lastClr="000000"/>
      </a:dk1>
      <a:lt1>
        <a:sysClr val="window" lastClr="FFFFFF"/>
      </a:lt1>
      <a:dk2>
        <a:srgbClr val="3B8741"/>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ctrlProp" Target="../ctrlProps/ctrlProp1.xml"/><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BN62"/>
  <sheetViews>
    <sheetView showGridLines="0" tabSelected="1" zoomScale="120" zoomScaleNormal="120" workbookViewId="0">
      <pane ySplit="7" topLeftCell="A35" activePane="bottomLeft" state="frozen"/>
      <selection/>
      <selection pane="bottomLeft" activeCell="B46" sqref="B46"/>
    </sheetView>
  </sheetViews>
  <sheetFormatPr defaultColWidth="9.14285714285714" defaultRowHeight="15.2"/>
  <cols>
    <col min="1" max="1" width="6.85714285714286" customWidth="1"/>
    <col min="2" max="2" width="28.2678571428571" customWidth="1"/>
    <col min="3" max="3" width="7.71428571428571" customWidth="1"/>
    <col min="4" max="4" width="6.85714285714286" hidden="1" customWidth="1"/>
    <col min="5" max="6" width="12" customWidth="1"/>
    <col min="7" max="7" width="6" customWidth="1"/>
    <col min="8" max="8" width="6.71428571428571" customWidth="1"/>
    <col min="9" max="9" width="0.107142857142857" customWidth="1"/>
    <col min="10" max="10" width="1.85714285714286" customWidth="1"/>
    <col min="11" max="66" width="2.42857142857143" customWidth="1"/>
  </cols>
  <sheetData>
    <row r="1" ht="30" customHeight="1" spans="1:31">
      <c r="A1" s="6" t="s">
        <v>0</v>
      </c>
      <c r="B1" s="6"/>
      <c r="C1" s="6"/>
      <c r="D1" s="7"/>
      <c r="E1" s="7"/>
      <c r="F1" s="7"/>
      <c r="I1" s="48"/>
      <c r="K1" s="49"/>
      <c r="L1" s="49"/>
      <c r="M1" s="49"/>
      <c r="N1" s="49"/>
      <c r="O1" s="49"/>
      <c r="Q1" s="49"/>
      <c r="R1" s="49"/>
      <c r="S1" s="49"/>
      <c r="T1" s="49"/>
      <c r="U1" s="49"/>
      <c r="V1" s="49"/>
      <c r="W1" s="49"/>
      <c r="X1" s="49"/>
      <c r="Y1" s="49"/>
      <c r="Z1" s="49"/>
      <c r="AA1" s="49"/>
      <c r="AB1" s="49"/>
      <c r="AC1" s="49"/>
      <c r="AD1" s="49"/>
      <c r="AE1" s="49"/>
    </row>
    <row r="2" ht="18" customHeight="1" spans="1:16">
      <c r="A2" s="8" t="s">
        <v>1</v>
      </c>
      <c r="B2" s="8"/>
      <c r="C2" s="8"/>
      <c r="D2" s="9"/>
      <c r="E2" s="34"/>
      <c r="F2" s="34"/>
      <c r="H2" s="35"/>
      <c r="P2" s="49"/>
    </row>
    <row r="3" ht="16.8" spans="1:27">
      <c r="A3" s="10"/>
      <c r="B3" s="1"/>
      <c r="H3" s="35"/>
      <c r="K3" s="50"/>
      <c r="L3" s="50"/>
      <c r="M3" s="50"/>
      <c r="N3" s="50"/>
      <c r="O3" s="50"/>
      <c r="P3" s="50"/>
      <c r="Q3" s="50"/>
      <c r="R3" s="50"/>
      <c r="S3" s="50"/>
      <c r="T3" s="50"/>
      <c r="U3" s="50"/>
      <c r="V3" s="50"/>
      <c r="W3" s="50"/>
      <c r="X3" s="50"/>
      <c r="Y3" s="50"/>
      <c r="Z3" s="50"/>
      <c r="AA3" s="50"/>
    </row>
    <row r="4" ht="17.25" customHeight="1" spans="1:66">
      <c r="A4" s="11"/>
      <c r="B4" s="12" t="s">
        <v>2</v>
      </c>
      <c r="C4" s="13">
        <v>45969</v>
      </c>
      <c r="D4" s="13"/>
      <c r="E4" s="13"/>
      <c r="F4" s="11"/>
      <c r="G4" s="12" t="s">
        <v>3</v>
      </c>
      <c r="H4" s="36">
        <v>11</v>
      </c>
      <c r="I4" s="1"/>
      <c r="J4" s="11"/>
      <c r="K4" s="51" t="str">
        <f>"Week "&amp;(K6-($C$4-WEEKDAY($C$4,1)+2))/7+1</f>
        <v>Week 11</v>
      </c>
      <c r="L4" s="52"/>
      <c r="M4" s="52"/>
      <c r="N4" s="52"/>
      <c r="O4" s="52"/>
      <c r="P4" s="52"/>
      <c r="Q4" s="69"/>
      <c r="R4" s="51" t="str">
        <f>"Week "&amp;(R6-($C$4-WEEKDAY($C$4,1)+2))/7+1</f>
        <v>Week 12</v>
      </c>
      <c r="S4" s="52"/>
      <c r="T4" s="52"/>
      <c r="U4" s="52"/>
      <c r="V4" s="52"/>
      <c r="W4" s="52"/>
      <c r="X4" s="69"/>
      <c r="Y4" s="51" t="str">
        <f>"Week "&amp;(Y6-($C$4-WEEKDAY($C$4,1)+2))/7+1</f>
        <v>Week 13</v>
      </c>
      <c r="Z4" s="52"/>
      <c r="AA4" s="52"/>
      <c r="AB4" s="52"/>
      <c r="AC4" s="52"/>
      <c r="AD4" s="52"/>
      <c r="AE4" s="69"/>
      <c r="AF4" s="51" t="str">
        <f>"Week "&amp;(AF6-($C$4-WEEKDAY($C$4,1)+2))/7+1</f>
        <v>Week 14</v>
      </c>
      <c r="AG4" s="52"/>
      <c r="AH4" s="52"/>
      <c r="AI4" s="52"/>
      <c r="AJ4" s="52"/>
      <c r="AK4" s="52"/>
      <c r="AL4" s="69"/>
      <c r="AM4" s="51" t="str">
        <f>"Week "&amp;(AM6-($C$4-WEEKDAY($C$4,1)+2))/7+1</f>
        <v>Week 15</v>
      </c>
      <c r="AN4" s="52"/>
      <c r="AO4" s="52"/>
      <c r="AP4" s="52"/>
      <c r="AQ4" s="52"/>
      <c r="AR4" s="52"/>
      <c r="AS4" s="69"/>
      <c r="AT4" s="51" t="str">
        <f>"Week "&amp;(AT6-($C$4-WEEKDAY($C$4,1)+2))/7+1</f>
        <v>Week 16</v>
      </c>
      <c r="AU4" s="52"/>
      <c r="AV4" s="52"/>
      <c r="AW4" s="52"/>
      <c r="AX4" s="52"/>
      <c r="AY4" s="52"/>
      <c r="AZ4" s="69"/>
      <c r="BA4" s="51" t="str">
        <f>"Week "&amp;(BA6-($C$4-WEEKDAY($C$4,1)+2))/7+1</f>
        <v>Week 17</v>
      </c>
      <c r="BB4" s="52"/>
      <c r="BC4" s="52"/>
      <c r="BD4" s="52"/>
      <c r="BE4" s="52"/>
      <c r="BF4" s="52"/>
      <c r="BG4" s="69"/>
      <c r="BH4" s="51" t="str">
        <f>"Week "&amp;(BH6-($C$4-WEEKDAY($C$4,1)+2))/7+1</f>
        <v>Week 18</v>
      </c>
      <c r="BI4" s="52"/>
      <c r="BJ4" s="52"/>
      <c r="BK4" s="52"/>
      <c r="BL4" s="52"/>
      <c r="BM4" s="52"/>
      <c r="BN4" s="69"/>
    </row>
    <row r="5" ht="17.25" customHeight="1" spans="1:66">
      <c r="A5" s="11"/>
      <c r="B5" s="12" t="s">
        <v>4</v>
      </c>
      <c r="C5" s="14"/>
      <c r="D5" s="14"/>
      <c r="E5" s="14"/>
      <c r="F5" s="11"/>
      <c r="G5" s="11"/>
      <c r="H5" s="11"/>
      <c r="I5" s="11"/>
      <c r="J5" s="11"/>
      <c r="K5" s="53">
        <f>K6</f>
        <v>46034</v>
      </c>
      <c r="L5" s="54"/>
      <c r="M5" s="54"/>
      <c r="N5" s="54"/>
      <c r="O5" s="54"/>
      <c r="P5" s="54"/>
      <c r="Q5" s="70"/>
      <c r="R5" s="53">
        <f>R6</f>
        <v>46041</v>
      </c>
      <c r="S5" s="54"/>
      <c r="T5" s="54"/>
      <c r="U5" s="54"/>
      <c r="V5" s="54"/>
      <c r="W5" s="54"/>
      <c r="X5" s="70"/>
      <c r="Y5" s="53">
        <f>Y6</f>
        <v>46048</v>
      </c>
      <c r="Z5" s="54"/>
      <c r="AA5" s="54"/>
      <c r="AB5" s="54"/>
      <c r="AC5" s="54"/>
      <c r="AD5" s="54"/>
      <c r="AE5" s="70"/>
      <c r="AF5" s="53">
        <f>AF6</f>
        <v>46055</v>
      </c>
      <c r="AG5" s="54"/>
      <c r="AH5" s="54"/>
      <c r="AI5" s="54"/>
      <c r="AJ5" s="54"/>
      <c r="AK5" s="54"/>
      <c r="AL5" s="70"/>
      <c r="AM5" s="53">
        <f>AM6</f>
        <v>46062</v>
      </c>
      <c r="AN5" s="54"/>
      <c r="AO5" s="54"/>
      <c r="AP5" s="54"/>
      <c r="AQ5" s="54"/>
      <c r="AR5" s="54"/>
      <c r="AS5" s="70"/>
      <c r="AT5" s="53">
        <f>AT6</f>
        <v>46069</v>
      </c>
      <c r="AU5" s="54"/>
      <c r="AV5" s="54"/>
      <c r="AW5" s="54"/>
      <c r="AX5" s="54"/>
      <c r="AY5" s="54"/>
      <c r="AZ5" s="70"/>
      <c r="BA5" s="53">
        <f>BA6</f>
        <v>46076</v>
      </c>
      <c r="BB5" s="54"/>
      <c r="BC5" s="54"/>
      <c r="BD5" s="54"/>
      <c r="BE5" s="54"/>
      <c r="BF5" s="54"/>
      <c r="BG5" s="70"/>
      <c r="BH5" s="53">
        <f>BH6</f>
        <v>46083</v>
      </c>
      <c r="BI5" s="54"/>
      <c r="BJ5" s="54"/>
      <c r="BK5" s="54"/>
      <c r="BL5" s="54"/>
      <c r="BM5" s="54"/>
      <c r="BN5" s="70"/>
    </row>
    <row r="6" spans="1:66">
      <c r="A6" s="11"/>
      <c r="B6" s="11"/>
      <c r="C6" s="11"/>
      <c r="D6" s="11"/>
      <c r="E6" s="11"/>
      <c r="F6" s="11"/>
      <c r="G6" s="11"/>
      <c r="H6" s="11"/>
      <c r="I6" s="11"/>
      <c r="J6" s="11"/>
      <c r="K6" s="55">
        <f>C4-WEEKDAY(C4,1)+2+7*(H4-1)</f>
        <v>46034</v>
      </c>
      <c r="L6" s="56">
        <f t="shared" ref="L6:AQ6" si="0">K6+1</f>
        <v>46035</v>
      </c>
      <c r="M6" s="56">
        <f t="shared" si="0"/>
        <v>46036</v>
      </c>
      <c r="N6" s="56">
        <f t="shared" si="0"/>
        <v>46037</v>
      </c>
      <c r="O6" s="56">
        <f t="shared" si="0"/>
        <v>46038</v>
      </c>
      <c r="P6" s="56">
        <f t="shared" si="0"/>
        <v>46039</v>
      </c>
      <c r="Q6" s="71">
        <f t="shared" si="0"/>
        <v>46040</v>
      </c>
      <c r="R6" s="55">
        <f t="shared" si="0"/>
        <v>46041</v>
      </c>
      <c r="S6" s="56">
        <f t="shared" si="0"/>
        <v>46042</v>
      </c>
      <c r="T6" s="56">
        <f t="shared" si="0"/>
        <v>46043</v>
      </c>
      <c r="U6" s="56">
        <f t="shared" si="0"/>
        <v>46044</v>
      </c>
      <c r="V6" s="56">
        <f t="shared" si="0"/>
        <v>46045</v>
      </c>
      <c r="W6" s="56">
        <f t="shared" si="0"/>
        <v>46046</v>
      </c>
      <c r="X6" s="71">
        <f t="shared" si="0"/>
        <v>46047</v>
      </c>
      <c r="Y6" s="55">
        <f t="shared" si="0"/>
        <v>46048</v>
      </c>
      <c r="Z6" s="56">
        <f t="shared" si="0"/>
        <v>46049</v>
      </c>
      <c r="AA6" s="56">
        <f t="shared" si="0"/>
        <v>46050</v>
      </c>
      <c r="AB6" s="56">
        <f t="shared" si="0"/>
        <v>46051</v>
      </c>
      <c r="AC6" s="56">
        <f t="shared" si="0"/>
        <v>46052</v>
      </c>
      <c r="AD6" s="56">
        <f t="shared" si="0"/>
        <v>46053</v>
      </c>
      <c r="AE6" s="71">
        <f t="shared" si="0"/>
        <v>46054</v>
      </c>
      <c r="AF6" s="55">
        <f t="shared" si="0"/>
        <v>46055</v>
      </c>
      <c r="AG6" s="56">
        <f t="shared" si="0"/>
        <v>46056</v>
      </c>
      <c r="AH6" s="56">
        <f t="shared" si="0"/>
        <v>46057</v>
      </c>
      <c r="AI6" s="56">
        <f t="shared" si="0"/>
        <v>46058</v>
      </c>
      <c r="AJ6" s="56">
        <f t="shared" si="0"/>
        <v>46059</v>
      </c>
      <c r="AK6" s="56">
        <f t="shared" si="0"/>
        <v>46060</v>
      </c>
      <c r="AL6" s="71">
        <f t="shared" si="0"/>
        <v>46061</v>
      </c>
      <c r="AM6" s="55">
        <f t="shared" si="0"/>
        <v>46062</v>
      </c>
      <c r="AN6" s="56">
        <f t="shared" si="0"/>
        <v>46063</v>
      </c>
      <c r="AO6" s="56">
        <f t="shared" si="0"/>
        <v>46064</v>
      </c>
      <c r="AP6" s="56">
        <f t="shared" si="0"/>
        <v>46065</v>
      </c>
      <c r="AQ6" s="56">
        <f t="shared" si="0"/>
        <v>46066</v>
      </c>
      <c r="AR6" s="56">
        <f t="shared" ref="AR6:BN6" si="1">AQ6+1</f>
        <v>46067</v>
      </c>
      <c r="AS6" s="71">
        <f t="shared" si="1"/>
        <v>46068</v>
      </c>
      <c r="AT6" s="55">
        <f t="shared" si="1"/>
        <v>46069</v>
      </c>
      <c r="AU6" s="56">
        <f t="shared" si="1"/>
        <v>46070</v>
      </c>
      <c r="AV6" s="56">
        <f t="shared" si="1"/>
        <v>46071</v>
      </c>
      <c r="AW6" s="56">
        <f t="shared" si="1"/>
        <v>46072</v>
      </c>
      <c r="AX6" s="56">
        <f t="shared" si="1"/>
        <v>46073</v>
      </c>
      <c r="AY6" s="56">
        <f t="shared" si="1"/>
        <v>46074</v>
      </c>
      <c r="AZ6" s="71">
        <f t="shared" si="1"/>
        <v>46075</v>
      </c>
      <c r="BA6" s="55">
        <f t="shared" si="1"/>
        <v>46076</v>
      </c>
      <c r="BB6" s="56">
        <f t="shared" si="1"/>
        <v>46077</v>
      </c>
      <c r="BC6" s="56">
        <f t="shared" si="1"/>
        <v>46078</v>
      </c>
      <c r="BD6" s="56">
        <f t="shared" si="1"/>
        <v>46079</v>
      </c>
      <c r="BE6" s="56">
        <f t="shared" si="1"/>
        <v>46080</v>
      </c>
      <c r="BF6" s="56">
        <f t="shared" si="1"/>
        <v>46081</v>
      </c>
      <c r="BG6" s="71">
        <f t="shared" si="1"/>
        <v>46082</v>
      </c>
      <c r="BH6" s="55">
        <f t="shared" si="1"/>
        <v>46083</v>
      </c>
      <c r="BI6" s="56">
        <f t="shared" si="1"/>
        <v>46084</v>
      </c>
      <c r="BJ6" s="56">
        <f t="shared" si="1"/>
        <v>46085</v>
      </c>
      <c r="BK6" s="56">
        <f t="shared" si="1"/>
        <v>46086</v>
      </c>
      <c r="BL6" s="56">
        <f t="shared" si="1"/>
        <v>46087</v>
      </c>
      <c r="BM6" s="56">
        <f t="shared" si="1"/>
        <v>46088</v>
      </c>
      <c r="BN6" s="71">
        <f t="shared" si="1"/>
        <v>46089</v>
      </c>
    </row>
    <row r="7" s="1" customFormat="1" customHeight="1" spans="1:66">
      <c r="A7" s="15" t="s">
        <v>5</v>
      </c>
      <c r="B7" s="15" t="s">
        <v>6</v>
      </c>
      <c r="C7" s="16" t="s">
        <v>7</v>
      </c>
      <c r="D7" s="17" t="s">
        <v>8</v>
      </c>
      <c r="E7" s="37" t="s">
        <v>9</v>
      </c>
      <c r="F7" s="37" t="s">
        <v>10</v>
      </c>
      <c r="G7" s="16" t="s">
        <v>11</v>
      </c>
      <c r="H7" s="16" t="s">
        <v>12</v>
      </c>
      <c r="I7" s="16" t="s">
        <v>13</v>
      </c>
      <c r="J7" s="16"/>
      <c r="K7" s="57" t="str">
        <f t="shared" ref="K7:AP7" si="2">CHOOSE(WEEKDAY(K6,1),"S","M","T","W","T","F","S")</f>
        <v>M</v>
      </c>
      <c r="L7" s="58" t="str">
        <f t="shared" si="2"/>
        <v>T</v>
      </c>
      <c r="M7" s="58" t="str">
        <f t="shared" si="2"/>
        <v>W</v>
      </c>
      <c r="N7" s="58" t="str">
        <f t="shared" si="2"/>
        <v>T</v>
      </c>
      <c r="O7" s="58" t="str">
        <f t="shared" si="2"/>
        <v>F</v>
      </c>
      <c r="P7" s="58" t="str">
        <f t="shared" si="2"/>
        <v>S</v>
      </c>
      <c r="Q7" s="72" t="str">
        <f t="shared" si="2"/>
        <v>S</v>
      </c>
      <c r="R7" s="57" t="str">
        <f t="shared" si="2"/>
        <v>M</v>
      </c>
      <c r="S7" s="58" t="str">
        <f t="shared" si="2"/>
        <v>T</v>
      </c>
      <c r="T7" s="58" t="str">
        <f t="shared" si="2"/>
        <v>W</v>
      </c>
      <c r="U7" s="58" t="str">
        <f t="shared" si="2"/>
        <v>T</v>
      </c>
      <c r="V7" s="58" t="str">
        <f t="shared" si="2"/>
        <v>F</v>
      </c>
      <c r="W7" s="58" t="str">
        <f t="shared" si="2"/>
        <v>S</v>
      </c>
      <c r="X7" s="72" t="str">
        <f t="shared" si="2"/>
        <v>S</v>
      </c>
      <c r="Y7" s="57" t="str">
        <f t="shared" si="2"/>
        <v>M</v>
      </c>
      <c r="Z7" s="58" t="str">
        <f t="shared" si="2"/>
        <v>T</v>
      </c>
      <c r="AA7" s="58" t="str">
        <f t="shared" si="2"/>
        <v>W</v>
      </c>
      <c r="AB7" s="58" t="str">
        <f t="shared" si="2"/>
        <v>T</v>
      </c>
      <c r="AC7" s="58" t="str">
        <f t="shared" si="2"/>
        <v>F</v>
      </c>
      <c r="AD7" s="58" t="str">
        <f t="shared" si="2"/>
        <v>S</v>
      </c>
      <c r="AE7" s="72" t="str">
        <f t="shared" si="2"/>
        <v>S</v>
      </c>
      <c r="AF7" s="57" t="str">
        <f t="shared" si="2"/>
        <v>M</v>
      </c>
      <c r="AG7" s="58" t="str">
        <f t="shared" si="2"/>
        <v>T</v>
      </c>
      <c r="AH7" s="58" t="str">
        <f t="shared" si="2"/>
        <v>W</v>
      </c>
      <c r="AI7" s="58" t="str">
        <f t="shared" si="2"/>
        <v>T</v>
      </c>
      <c r="AJ7" s="58" t="str">
        <f t="shared" si="2"/>
        <v>F</v>
      </c>
      <c r="AK7" s="58" t="str">
        <f t="shared" si="2"/>
        <v>S</v>
      </c>
      <c r="AL7" s="72" t="str">
        <f t="shared" si="2"/>
        <v>S</v>
      </c>
      <c r="AM7" s="57" t="str">
        <f t="shared" si="2"/>
        <v>M</v>
      </c>
      <c r="AN7" s="58" t="str">
        <f t="shared" si="2"/>
        <v>T</v>
      </c>
      <c r="AO7" s="58" t="str">
        <f t="shared" si="2"/>
        <v>W</v>
      </c>
      <c r="AP7" s="58" t="str">
        <f t="shared" si="2"/>
        <v>T</v>
      </c>
      <c r="AQ7" s="58" t="str">
        <f t="shared" ref="AQ7:BN7" si="3">CHOOSE(WEEKDAY(AQ6,1),"S","M","T","W","T","F","S")</f>
        <v>F</v>
      </c>
      <c r="AR7" s="58" t="str">
        <f t="shared" si="3"/>
        <v>S</v>
      </c>
      <c r="AS7" s="72" t="str">
        <f t="shared" si="3"/>
        <v>S</v>
      </c>
      <c r="AT7" s="57" t="str">
        <f t="shared" si="3"/>
        <v>M</v>
      </c>
      <c r="AU7" s="58" t="str">
        <f t="shared" si="3"/>
        <v>T</v>
      </c>
      <c r="AV7" s="58" t="str">
        <f t="shared" si="3"/>
        <v>W</v>
      </c>
      <c r="AW7" s="58" t="str">
        <f t="shared" si="3"/>
        <v>T</v>
      </c>
      <c r="AX7" s="58" t="str">
        <f t="shared" si="3"/>
        <v>F</v>
      </c>
      <c r="AY7" s="58" t="str">
        <f t="shared" si="3"/>
        <v>S</v>
      </c>
      <c r="AZ7" s="72" t="str">
        <f t="shared" si="3"/>
        <v>S</v>
      </c>
      <c r="BA7" s="57" t="str">
        <f t="shared" si="3"/>
        <v>M</v>
      </c>
      <c r="BB7" s="58" t="str">
        <f t="shared" si="3"/>
        <v>T</v>
      </c>
      <c r="BC7" s="58" t="str">
        <f t="shared" si="3"/>
        <v>W</v>
      </c>
      <c r="BD7" s="58" t="str">
        <f t="shared" si="3"/>
        <v>T</v>
      </c>
      <c r="BE7" s="58" t="str">
        <f t="shared" si="3"/>
        <v>F</v>
      </c>
      <c r="BF7" s="58" t="str">
        <f t="shared" si="3"/>
        <v>S</v>
      </c>
      <c r="BG7" s="72" t="str">
        <f t="shared" si="3"/>
        <v>S</v>
      </c>
      <c r="BH7" s="57" t="str">
        <f t="shared" si="3"/>
        <v>M</v>
      </c>
      <c r="BI7" s="58" t="str">
        <f t="shared" si="3"/>
        <v>T</v>
      </c>
      <c r="BJ7" s="58" t="str">
        <f t="shared" si="3"/>
        <v>W</v>
      </c>
      <c r="BK7" s="58" t="str">
        <f t="shared" si="3"/>
        <v>T</v>
      </c>
      <c r="BL7" s="58" t="str">
        <f t="shared" si="3"/>
        <v>F</v>
      </c>
      <c r="BM7" s="58" t="str">
        <f t="shared" si="3"/>
        <v>S</v>
      </c>
      <c r="BN7" s="72" t="str">
        <f t="shared" si="3"/>
        <v>S</v>
      </c>
    </row>
    <row r="8" s="2" customFormat="1" ht="20.4" customHeight="1" spans="1:66">
      <c r="A8" s="18" t="str">
        <f>IF(ISERROR(VALUE(SUBSTITUTE(prevWBS,".",""))),"1",IF(ISERROR(FIND("`",SUBSTITUTE(prevWBS,".","`",1))),TEXT(VALUE(prevWBS)+1,"#"),TEXT(VALUE(LEFT(prevWBS,FIND("`",SUBSTITUTE(prevWBS,".","`",1))-1))+1,"#")))</f>
        <v>1</v>
      </c>
      <c r="B8" s="19" t="s">
        <v>14</v>
      </c>
      <c r="C8" s="20"/>
      <c r="D8" s="21"/>
      <c r="E8" s="38"/>
      <c r="F8" s="39" t="str">
        <f>IF(ISBLANK(E8)," - ",IF(G8=0,E8,E8+G8-1))</f>
        <v> - </v>
      </c>
      <c r="G8" s="40"/>
      <c r="H8" s="41"/>
      <c r="I8" s="59" t="str">
        <f t="shared" ref="I8:I24" si="4">IF(OR(F8=0,E8=0)," - ",NETWORKDAYS(E8,F8))</f>
        <v> - </v>
      </c>
      <c r="J8" s="60"/>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1"/>
      <c r="AV8" s="61"/>
      <c r="AW8" s="61"/>
      <c r="AX8" s="61"/>
      <c r="AY8" s="61"/>
      <c r="AZ8" s="61"/>
      <c r="BA8" s="61"/>
      <c r="BB8" s="61"/>
      <c r="BC8" s="61"/>
      <c r="BD8" s="61"/>
      <c r="BE8" s="61"/>
      <c r="BF8" s="61"/>
      <c r="BG8" s="61"/>
      <c r="BH8" s="61"/>
      <c r="BI8" s="61"/>
      <c r="BJ8" s="61"/>
      <c r="BK8" s="61"/>
      <c r="BL8" s="61"/>
      <c r="BM8" s="61"/>
      <c r="BN8" s="61"/>
    </row>
    <row r="9" s="3" customFormat="1" ht="20.4" spans="1:66">
      <c r="A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1.1</v>
      </c>
      <c r="B9" s="23" t="s">
        <v>15</v>
      </c>
      <c r="C9" s="3" t="s">
        <v>16</v>
      </c>
      <c r="D9" s="24"/>
      <c r="E9" s="42">
        <v>45969</v>
      </c>
      <c r="F9" s="42">
        <v>45979</v>
      </c>
      <c r="G9" s="43">
        <f>IF(OR(F9="",E9="",F9="-",E9="-"),"",(F9-E9)+1)</f>
        <v>11</v>
      </c>
      <c r="H9" s="44">
        <v>1</v>
      </c>
      <c r="I9" s="62">
        <f t="shared" si="4"/>
        <v>7</v>
      </c>
      <c r="J9" s="63"/>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row>
    <row r="10" s="3" customFormat="1" ht="20.4" spans="1:66">
      <c r="A1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1.2</v>
      </c>
      <c r="B10" s="23" t="s">
        <v>17</v>
      </c>
      <c r="C10" s="3" t="s">
        <v>16</v>
      </c>
      <c r="D10" s="24"/>
      <c r="E10" s="42">
        <v>45969</v>
      </c>
      <c r="F10" s="42">
        <v>45973</v>
      </c>
      <c r="G10" s="43">
        <f t="shared" ref="G10:G24" si="5">IF(OR(F10="",E10="",F10="-",E10="-"),"",(F10-E10)+1)</f>
        <v>5</v>
      </c>
      <c r="H10" s="44">
        <v>1</v>
      </c>
      <c r="I10" s="62">
        <f t="shared" si="4"/>
        <v>3</v>
      </c>
      <c r="J10" s="63"/>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row>
    <row r="11" s="3" customFormat="1" ht="20.4" spans="1:66">
      <c r="A1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1.3</v>
      </c>
      <c r="B11" s="23" t="s">
        <v>18</v>
      </c>
      <c r="C11" s="3" t="s">
        <v>16</v>
      </c>
      <c r="D11" s="24"/>
      <c r="E11" s="42">
        <v>45974</v>
      </c>
      <c r="F11" s="42">
        <v>45975</v>
      </c>
      <c r="G11" s="43">
        <f t="shared" si="5"/>
        <v>2</v>
      </c>
      <c r="H11" s="44">
        <v>1</v>
      </c>
      <c r="I11" s="62">
        <f t="shared" si="4"/>
        <v>2</v>
      </c>
      <c r="J11" s="63"/>
      <c r="K11" s="22"/>
      <c r="L11" s="22"/>
      <c r="M11" s="68"/>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row>
    <row r="12" s="3" customFormat="1" ht="20.4" spans="1:66">
      <c r="A1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1.4</v>
      </c>
      <c r="B12" s="23" t="s">
        <v>19</v>
      </c>
      <c r="C12" s="3" t="s">
        <v>16</v>
      </c>
      <c r="D12" s="24"/>
      <c r="E12" s="42">
        <v>45976</v>
      </c>
      <c r="F12" s="42">
        <v>45979</v>
      </c>
      <c r="G12" s="43">
        <f t="shared" si="5"/>
        <v>4</v>
      </c>
      <c r="H12" s="44">
        <v>1</v>
      </c>
      <c r="I12" s="62">
        <f t="shared" si="4"/>
        <v>2</v>
      </c>
      <c r="J12" s="63"/>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row>
    <row r="13" s="3" customFormat="1" ht="20.4" spans="1:66">
      <c r="A1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1.5</v>
      </c>
      <c r="B13" s="23" t="s">
        <v>20</v>
      </c>
      <c r="C13" s="3" t="s">
        <v>16</v>
      </c>
      <c r="D13" s="24"/>
      <c r="E13" s="42">
        <v>45980</v>
      </c>
      <c r="F13" s="42">
        <v>45981</v>
      </c>
      <c r="G13" s="43">
        <f t="shared" si="5"/>
        <v>2</v>
      </c>
      <c r="H13" s="44">
        <v>1</v>
      </c>
      <c r="I13" s="62">
        <f t="shared" si="4"/>
        <v>2</v>
      </c>
      <c r="J13" s="63"/>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row>
    <row r="14" s="3" customFormat="1" ht="20.4" spans="1:66">
      <c r="A1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1.6</v>
      </c>
      <c r="B14" s="23" t="s">
        <v>21</v>
      </c>
      <c r="C14" s="3" t="s">
        <v>16</v>
      </c>
      <c r="D14" s="24"/>
      <c r="E14" s="42">
        <v>45971</v>
      </c>
      <c r="F14" s="42">
        <v>45981</v>
      </c>
      <c r="G14" s="43">
        <f t="shared" si="5"/>
        <v>11</v>
      </c>
      <c r="H14" s="44">
        <v>1</v>
      </c>
      <c r="I14" s="62">
        <f t="shared" si="4"/>
        <v>9</v>
      </c>
      <c r="J14" s="63"/>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row>
    <row r="15" s="3" customFormat="1" ht="20.4" spans="1:66">
      <c r="A1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1.7</v>
      </c>
      <c r="B15" s="23" t="s">
        <v>22</v>
      </c>
      <c r="C15" s="3" t="s">
        <v>16</v>
      </c>
      <c r="D15" s="24"/>
      <c r="E15" s="42">
        <v>45982</v>
      </c>
      <c r="F15" s="42">
        <v>45984</v>
      </c>
      <c r="G15" s="43">
        <f t="shared" si="5"/>
        <v>3</v>
      </c>
      <c r="H15" s="44">
        <v>1</v>
      </c>
      <c r="I15" s="62">
        <f t="shared" si="4"/>
        <v>1</v>
      </c>
      <c r="J15" s="63"/>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row>
    <row r="16" s="2" customFormat="1" ht="20.4" spans="1:66">
      <c r="A16" s="25" t="str">
        <f>IF(ISERROR(VALUE(SUBSTITUTE(prevWBS,".",""))),"1",IF(ISERROR(FIND("`",SUBSTITUTE(prevWBS,".","`",1))),TEXT(VALUE(prevWBS)+1,"#"),TEXT(VALUE(LEFT(prevWBS,FIND("`",SUBSTITUTE(prevWBS,".","`",1))-1))+1,"#")))</f>
        <v>2</v>
      </c>
      <c r="B16" s="26" t="s">
        <v>23</v>
      </c>
      <c r="C16" s="27"/>
      <c r="D16" s="28"/>
      <c r="E16" s="27"/>
      <c r="F16" s="27" t="str">
        <f>IF(ISBLANK(E16)," - ",IF(G16=0,E16,E16+G16-1))</f>
        <v> - </v>
      </c>
      <c r="G16" s="45" t="str">
        <f t="shared" si="5"/>
        <v/>
      </c>
      <c r="H16" s="46"/>
      <c r="I16" s="64" t="str">
        <f t="shared" si="4"/>
        <v> - </v>
      </c>
      <c r="J16" s="6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row>
    <row r="17" s="3" customFormat="1" ht="20.4" spans="1:66">
      <c r="A1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2.1</v>
      </c>
      <c r="B17" s="23" t="s">
        <v>24</v>
      </c>
      <c r="C17" s="3" t="s">
        <v>16</v>
      </c>
      <c r="D17" s="24"/>
      <c r="E17" s="42">
        <v>45985</v>
      </c>
      <c r="F17" s="42">
        <v>45987</v>
      </c>
      <c r="G17" s="43">
        <f t="shared" si="5"/>
        <v>3</v>
      </c>
      <c r="H17" s="44">
        <v>1</v>
      </c>
      <c r="I17" s="62">
        <f t="shared" si="4"/>
        <v>3</v>
      </c>
      <c r="J17" s="63"/>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row>
    <row r="18" s="3" customFormat="1" ht="20.4" spans="1:66">
      <c r="A1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2.2</v>
      </c>
      <c r="B18" s="23" t="s">
        <v>25</v>
      </c>
      <c r="C18" s="3" t="s">
        <v>16</v>
      </c>
      <c r="D18" s="24"/>
      <c r="E18" s="42">
        <v>45988</v>
      </c>
      <c r="F18" s="42">
        <v>45989</v>
      </c>
      <c r="G18" s="43">
        <f t="shared" si="5"/>
        <v>2</v>
      </c>
      <c r="H18" s="44">
        <v>1</v>
      </c>
      <c r="I18" s="62">
        <f t="shared" si="4"/>
        <v>2</v>
      </c>
      <c r="J18" s="63"/>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row>
    <row r="19" s="3" customFormat="1" ht="20.4" spans="1:66">
      <c r="A1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2.3</v>
      </c>
      <c r="B19" s="23" t="s">
        <v>26</v>
      </c>
      <c r="C19" s="3" t="s">
        <v>16</v>
      </c>
      <c r="D19" s="24"/>
      <c r="E19" s="42">
        <v>45990</v>
      </c>
      <c r="F19" s="42">
        <v>45991</v>
      </c>
      <c r="G19" s="43">
        <f t="shared" si="5"/>
        <v>2</v>
      </c>
      <c r="H19" s="44">
        <v>1</v>
      </c>
      <c r="I19" s="62">
        <f t="shared" si="4"/>
        <v>0</v>
      </c>
      <c r="J19" s="63"/>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row>
    <row r="20" s="3" customFormat="1" ht="20.4" spans="1:66">
      <c r="A2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2.4</v>
      </c>
      <c r="B20" s="23" t="s">
        <v>27</v>
      </c>
      <c r="C20" s="3" t="s">
        <v>16</v>
      </c>
      <c r="D20" s="24"/>
      <c r="E20" s="42">
        <v>45992</v>
      </c>
      <c r="F20" s="42">
        <v>45994</v>
      </c>
      <c r="G20" s="43">
        <f t="shared" si="5"/>
        <v>3</v>
      </c>
      <c r="H20" s="44">
        <v>1</v>
      </c>
      <c r="I20" s="62">
        <f t="shared" si="4"/>
        <v>3</v>
      </c>
      <c r="J20" s="63"/>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row>
    <row r="21" s="3" customFormat="1" ht="20.4" spans="1:66">
      <c r="A2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2.5</v>
      </c>
      <c r="B21" s="23" t="s">
        <v>28</v>
      </c>
      <c r="C21" s="3" t="s">
        <v>16</v>
      </c>
      <c r="D21" s="24"/>
      <c r="E21" s="42">
        <v>45995</v>
      </c>
      <c r="F21" s="42">
        <v>45996</v>
      </c>
      <c r="G21" s="43">
        <f t="shared" si="5"/>
        <v>2</v>
      </c>
      <c r="H21" s="44">
        <v>1</v>
      </c>
      <c r="I21" s="62">
        <f t="shared" si="4"/>
        <v>2</v>
      </c>
      <c r="J21" s="63"/>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row>
    <row r="22" s="3" customFormat="1" ht="20.4" spans="1:66">
      <c r="A2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2.6</v>
      </c>
      <c r="B22" s="23" t="s">
        <v>29</v>
      </c>
      <c r="C22" s="3" t="s">
        <v>16</v>
      </c>
      <c r="D22" s="24"/>
      <c r="E22" s="42">
        <v>45997</v>
      </c>
      <c r="F22" s="42">
        <v>45999</v>
      </c>
      <c r="G22" s="43">
        <f t="shared" si="5"/>
        <v>3</v>
      </c>
      <c r="H22" s="44">
        <v>0</v>
      </c>
      <c r="I22" s="62">
        <f t="shared" si="4"/>
        <v>1</v>
      </c>
      <c r="J22" s="63"/>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row>
    <row r="23" s="2" customFormat="1" ht="20.4" spans="1:66">
      <c r="A23" s="25" t="str">
        <f>IF(ISERROR(VALUE(SUBSTITUTE(prevWBS,".",""))),"1",IF(ISERROR(FIND("`",SUBSTITUTE(prevWBS,".","`",1))),TEXT(VALUE(prevWBS)+1,"#"),TEXT(VALUE(LEFT(prevWBS,FIND("`",SUBSTITUTE(prevWBS,".","`",1))-1))+1,"#")))</f>
        <v>3</v>
      </c>
      <c r="B23" s="26" t="s">
        <v>30</v>
      </c>
      <c r="D23" s="28"/>
      <c r="E23" s="27"/>
      <c r="F23" s="27" t="str">
        <f>IF(ISBLANK(E23)," - ",IF(G23=0,E23,E23+G23-1))</f>
        <v> - </v>
      </c>
      <c r="G23" s="46" t="str">
        <f t="shared" si="5"/>
        <v/>
      </c>
      <c r="H23" s="46"/>
      <c r="I23" s="64" t="str">
        <f t="shared" si="4"/>
        <v> - </v>
      </c>
      <c r="J23" s="6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row>
    <row r="24" s="3" customFormat="1" ht="20.4" spans="1:66">
      <c r="A2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v>
      </c>
      <c r="B24" s="23" t="s">
        <v>31</v>
      </c>
      <c r="C24" s="3" t="s">
        <v>16</v>
      </c>
      <c r="D24" s="24"/>
      <c r="E24" s="42">
        <v>46001</v>
      </c>
      <c r="F24" s="42">
        <v>46016</v>
      </c>
      <c r="G24" s="43">
        <f t="shared" si="5"/>
        <v>16</v>
      </c>
      <c r="H24" s="44">
        <v>1</v>
      </c>
      <c r="I24" s="62">
        <f t="shared" si="4"/>
        <v>12</v>
      </c>
      <c r="J24" s="63"/>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row>
    <row r="25" s="3" customFormat="1" ht="20.4" spans="1:66">
      <c r="A25" s="22" t="s">
        <v>32</v>
      </c>
      <c r="B25" s="29" t="s">
        <v>33</v>
      </c>
      <c r="D25" s="24"/>
      <c r="E25" s="42">
        <v>46001</v>
      </c>
      <c r="F25" s="42">
        <v>46001</v>
      </c>
      <c r="G25" s="43">
        <f t="shared" ref="G25:G43" si="6">IF(OR(F25="",E25="",F25="-",E25="-"),"",(F25-E25)+1)</f>
        <v>1</v>
      </c>
      <c r="H25" s="44">
        <v>1</v>
      </c>
      <c r="I25" s="62"/>
      <c r="J25" s="63"/>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row>
    <row r="26" s="3" customFormat="1" ht="20.4" spans="1:66">
      <c r="A26" s="22" t="s">
        <v>34</v>
      </c>
      <c r="B26" s="30" t="s">
        <v>35</v>
      </c>
      <c r="D26" s="24"/>
      <c r="E26" s="42">
        <v>46002</v>
      </c>
      <c r="F26" s="42">
        <v>46002</v>
      </c>
      <c r="G26" s="43">
        <f t="shared" si="6"/>
        <v>1</v>
      </c>
      <c r="H26" s="44">
        <v>1</v>
      </c>
      <c r="I26" s="62"/>
      <c r="J26" s="63"/>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row>
    <row r="27" s="3" customFormat="1" ht="20.4" spans="1:66">
      <c r="A27" s="22" t="s">
        <v>36</v>
      </c>
      <c r="B27" s="29" t="s">
        <v>37</v>
      </c>
      <c r="D27" s="24"/>
      <c r="E27" s="42">
        <v>46003</v>
      </c>
      <c r="F27" s="42">
        <v>46003</v>
      </c>
      <c r="G27" s="43">
        <f t="shared" si="6"/>
        <v>1</v>
      </c>
      <c r="H27" s="44">
        <v>1</v>
      </c>
      <c r="I27" s="62"/>
      <c r="J27" s="63"/>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row>
    <row r="28" s="3" customFormat="1" ht="20.4" spans="1:66">
      <c r="A28" s="22" t="s">
        <v>38</v>
      </c>
      <c r="B28" s="29" t="s">
        <v>39</v>
      </c>
      <c r="D28" s="24"/>
      <c r="E28" s="42">
        <v>46004</v>
      </c>
      <c r="F28" s="42">
        <v>46004</v>
      </c>
      <c r="G28" s="43">
        <f t="shared" si="6"/>
        <v>1</v>
      </c>
      <c r="H28" s="44">
        <v>1</v>
      </c>
      <c r="I28" s="62"/>
      <c r="J28" s="63"/>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row>
    <row r="29" s="3" customFormat="1" ht="20.4" spans="1:66">
      <c r="A29" s="22" t="s">
        <v>40</v>
      </c>
      <c r="B29" s="29" t="s">
        <v>41</v>
      </c>
      <c r="D29" s="24"/>
      <c r="E29" s="42">
        <v>46005</v>
      </c>
      <c r="F29" s="42">
        <v>46006</v>
      </c>
      <c r="G29" s="43">
        <f t="shared" si="6"/>
        <v>2</v>
      </c>
      <c r="H29" s="44">
        <v>1</v>
      </c>
      <c r="I29" s="62"/>
      <c r="J29" s="63"/>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row>
    <row r="30" s="3" customFormat="1" ht="20.4" spans="1:66">
      <c r="A30" s="22" t="s">
        <v>42</v>
      </c>
      <c r="B30" s="29" t="s">
        <v>43</v>
      </c>
      <c r="D30" s="24"/>
      <c r="E30" s="42">
        <v>46007</v>
      </c>
      <c r="F30" s="42">
        <v>46008</v>
      </c>
      <c r="G30" s="43">
        <f t="shared" si="6"/>
        <v>2</v>
      </c>
      <c r="H30" s="44">
        <v>1</v>
      </c>
      <c r="I30" s="62"/>
      <c r="J30" s="63"/>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row>
    <row r="31" s="3" customFormat="1" ht="20.4" spans="1:66">
      <c r="A31" s="22" t="s">
        <v>44</v>
      </c>
      <c r="B31" s="29" t="s">
        <v>45</v>
      </c>
      <c r="D31" s="24"/>
      <c r="E31" s="42">
        <v>46009</v>
      </c>
      <c r="F31" s="42">
        <v>46009</v>
      </c>
      <c r="G31" s="43">
        <f t="shared" si="6"/>
        <v>1</v>
      </c>
      <c r="H31" s="44">
        <v>1</v>
      </c>
      <c r="I31" s="62"/>
      <c r="J31" s="63"/>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row>
    <row r="32" s="3" customFormat="1" ht="20.4" spans="1:66">
      <c r="A32" s="22" t="s">
        <v>46</v>
      </c>
      <c r="B32" s="29" t="s">
        <v>47</v>
      </c>
      <c r="D32" s="24"/>
      <c r="E32" s="42">
        <v>46010</v>
      </c>
      <c r="F32" s="42">
        <v>46012</v>
      </c>
      <c r="G32" s="43">
        <f t="shared" si="6"/>
        <v>3</v>
      </c>
      <c r="H32" s="44">
        <v>1</v>
      </c>
      <c r="I32" s="62"/>
      <c r="J32" s="63"/>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row>
    <row r="33" s="3" customFormat="1" ht="20.4" spans="1:66">
      <c r="A33" s="22" t="s">
        <v>48</v>
      </c>
      <c r="B33" s="29" t="s">
        <v>49</v>
      </c>
      <c r="D33" s="24"/>
      <c r="E33" s="42">
        <v>46013</v>
      </c>
      <c r="F33" s="42">
        <v>46015</v>
      </c>
      <c r="G33" s="43">
        <f t="shared" si="6"/>
        <v>3</v>
      </c>
      <c r="H33" s="44">
        <v>1</v>
      </c>
      <c r="I33" s="62"/>
      <c r="J33" s="63"/>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row>
    <row r="34" s="3" customFormat="1" ht="20.4" spans="1:66">
      <c r="A34" s="22" t="s">
        <v>50</v>
      </c>
      <c r="B34" s="29" t="s">
        <v>51</v>
      </c>
      <c r="D34" s="24"/>
      <c r="E34" s="42">
        <v>46016</v>
      </c>
      <c r="F34" s="42">
        <v>46016</v>
      </c>
      <c r="G34" s="43">
        <f t="shared" si="6"/>
        <v>1</v>
      </c>
      <c r="H34" s="44">
        <v>1</v>
      </c>
      <c r="I34" s="62"/>
      <c r="J34" s="63"/>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row>
    <row r="35" s="3" customFormat="1" ht="20.4" spans="1:66">
      <c r="A35" s="22">
        <v>3.2</v>
      </c>
      <c r="B35" s="23" t="s">
        <v>52</v>
      </c>
      <c r="C35" s="3" t="s">
        <v>53</v>
      </c>
      <c r="D35" s="24"/>
      <c r="E35" s="42">
        <v>46006</v>
      </c>
      <c r="F35" s="42">
        <v>46016</v>
      </c>
      <c r="G35" s="43">
        <f t="shared" si="6"/>
        <v>11</v>
      </c>
      <c r="H35" s="44">
        <v>1</v>
      </c>
      <c r="I35" s="62"/>
      <c r="J35" s="63"/>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row>
    <row r="36" s="3" customFormat="1" ht="20.4" spans="1:66">
      <c r="A3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3.3</v>
      </c>
      <c r="B36" s="23" t="s">
        <v>54</v>
      </c>
      <c r="C36" s="3" t="s">
        <v>16</v>
      </c>
      <c r="D36" s="24"/>
      <c r="E36" s="42">
        <v>46013</v>
      </c>
      <c r="F36" s="42">
        <v>46022</v>
      </c>
      <c r="G36" s="43">
        <f t="shared" si="6"/>
        <v>10</v>
      </c>
      <c r="H36" s="44">
        <v>0.8</v>
      </c>
      <c r="I36" s="62">
        <f>IF(OR(F36=0,E36=0)," - ",NETWORKDAYS(E36,F36))</f>
        <v>8</v>
      </c>
      <c r="J36" s="63"/>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row>
    <row r="37" s="3" customFormat="1" ht="20.4" spans="1:66">
      <c r="A3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3.4</v>
      </c>
      <c r="B37" s="23" t="s">
        <v>55</v>
      </c>
      <c r="C37" s="3" t="s">
        <v>16</v>
      </c>
      <c r="D37" s="24"/>
      <c r="E37" s="42">
        <v>46025</v>
      </c>
      <c r="F37" s="42">
        <v>46038</v>
      </c>
      <c r="G37" s="43">
        <f t="shared" si="6"/>
        <v>14</v>
      </c>
      <c r="H37" s="44">
        <v>1</v>
      </c>
      <c r="I37" s="62">
        <f>IF(OR(F37=0,E37=0)," - ",NETWORKDAYS(E37,F37))</f>
        <v>10</v>
      </c>
      <c r="J37" s="63"/>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row>
    <row r="38" s="3" customFormat="1" ht="20.4" spans="1:66">
      <c r="A38" s="22">
        <v>3.5</v>
      </c>
      <c r="B38" s="31" t="s">
        <v>56</v>
      </c>
      <c r="C38" s="3" t="s">
        <v>16</v>
      </c>
      <c r="D38" s="24"/>
      <c r="E38" s="42">
        <v>46027</v>
      </c>
      <c r="F38" s="42">
        <v>46040</v>
      </c>
      <c r="G38" s="43">
        <f t="shared" si="6"/>
        <v>14</v>
      </c>
      <c r="H38" s="44">
        <v>1</v>
      </c>
      <c r="I38" s="62"/>
      <c r="J38" s="63"/>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row>
    <row r="39" s="3" customFormat="1" ht="20.4" spans="1:66">
      <c r="A3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3.6</v>
      </c>
      <c r="B39" s="23" t="s">
        <v>57</v>
      </c>
      <c r="C39" s="3" t="s">
        <v>16</v>
      </c>
      <c r="D39" s="24"/>
      <c r="E39" s="42">
        <v>46039</v>
      </c>
      <c r="F39" s="42">
        <v>46044</v>
      </c>
      <c r="G39" s="43">
        <f t="shared" si="6"/>
        <v>6</v>
      </c>
      <c r="H39" s="44">
        <v>1</v>
      </c>
      <c r="I39" s="62">
        <f>IF(OR(F39=0,E39=0)," - ",NETWORKDAYS(E39,F39))</f>
        <v>4</v>
      </c>
      <c r="J39" s="63"/>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row>
    <row r="40" s="3" customFormat="1" ht="20.4" spans="1:66">
      <c r="A40" s="22">
        <v>3.7</v>
      </c>
      <c r="B40" s="31" t="s">
        <v>58</v>
      </c>
      <c r="C40" s="3" t="s">
        <v>16</v>
      </c>
      <c r="D40" s="24"/>
      <c r="E40" s="42">
        <v>46040</v>
      </c>
      <c r="F40" s="42">
        <v>46042</v>
      </c>
      <c r="G40" s="43">
        <f t="shared" si="6"/>
        <v>3</v>
      </c>
      <c r="H40" s="44">
        <v>1</v>
      </c>
      <c r="I40" s="62"/>
      <c r="J40" s="63"/>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row>
    <row r="41" s="3" customFormat="1" ht="20.4" spans="1:66">
      <c r="A41" s="22">
        <v>3.8</v>
      </c>
      <c r="B41" s="31" t="s">
        <v>59</v>
      </c>
      <c r="C41" s="3" t="s">
        <v>16</v>
      </c>
      <c r="D41" s="24"/>
      <c r="E41" s="42">
        <v>46042</v>
      </c>
      <c r="F41" s="42">
        <v>46046</v>
      </c>
      <c r="G41" s="43">
        <f t="shared" si="6"/>
        <v>5</v>
      </c>
      <c r="H41" s="44">
        <v>1</v>
      </c>
      <c r="I41" s="62"/>
      <c r="J41" s="63"/>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row>
    <row r="42" s="3" customFormat="1" ht="20" customHeight="1" spans="1:66">
      <c r="A42" s="22">
        <v>3.9</v>
      </c>
      <c r="B42" s="31" t="s">
        <v>60</v>
      </c>
      <c r="C42" s="3" t="s">
        <v>16</v>
      </c>
      <c r="D42" s="24"/>
      <c r="E42" s="42">
        <v>46055</v>
      </c>
      <c r="F42" s="42">
        <v>46059</v>
      </c>
      <c r="G42" s="43">
        <f t="shared" si="6"/>
        <v>5</v>
      </c>
      <c r="H42" s="44">
        <v>1</v>
      </c>
      <c r="I42" s="62"/>
      <c r="J42" s="6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row>
    <row r="43" s="3" customFormat="1" ht="20.4" spans="1:66">
      <c r="A4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3.10</v>
      </c>
      <c r="B43" s="23" t="s">
        <v>61</v>
      </c>
      <c r="C43" s="3" t="s">
        <v>16</v>
      </c>
      <c r="D43" s="24"/>
      <c r="E43" s="42">
        <v>46045</v>
      </c>
      <c r="F43" s="42">
        <v>46052</v>
      </c>
      <c r="G43" s="43">
        <f t="shared" si="6"/>
        <v>8</v>
      </c>
      <c r="H43" s="47">
        <v>0</v>
      </c>
      <c r="I43" s="62">
        <f t="shared" ref="I43:I51" si="7">IF(OR(F43=0,E43=0)," - ",NETWORKDAYS(E43,F43))</f>
        <v>6</v>
      </c>
      <c r="J43" s="63"/>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row>
    <row r="44" s="2" customFormat="1" ht="20.4" spans="1:66">
      <c r="A44" s="25" t="str">
        <f>IF(ISERROR(VALUE(SUBSTITUTE(prevWBS,".",""))),"1",IF(ISERROR(FIND("`",SUBSTITUTE(prevWBS,".","`",1))),TEXT(VALUE(prevWBS)+1,"#"),TEXT(VALUE(LEFT(prevWBS,FIND("`",SUBSTITUTE(prevWBS,".","`",1))-1))+1,"#")))</f>
        <v>4</v>
      </c>
      <c r="B44" s="26" t="s">
        <v>62</v>
      </c>
      <c r="D44" s="28"/>
      <c r="E44" s="27"/>
      <c r="F44" s="27" t="str">
        <f>IF(ISBLANK(E44)," - ",IF(G44=0,E44,E44+G44-1))</f>
        <v> - </v>
      </c>
      <c r="G44" s="45" t="str">
        <f t="shared" ref="G44:G46" si="8">IF(OR(F44="",E44="",F44="-",E44="-"),"",(F44-E44)+1)</f>
        <v/>
      </c>
      <c r="H44" s="46"/>
      <c r="I44" s="64" t="str">
        <f t="shared" si="7"/>
        <v> - </v>
      </c>
      <c r="J44" s="65"/>
      <c r="K44" s="45"/>
      <c r="L44" s="45"/>
      <c r="M44" s="45"/>
      <c r="N44" s="45"/>
      <c r="O44" s="45"/>
      <c r="P44" s="45"/>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c r="AS44" s="45"/>
      <c r="AT44" s="45"/>
      <c r="AU44" s="45"/>
      <c r="AV44" s="45"/>
      <c r="AW44" s="45"/>
      <c r="AX44" s="45"/>
      <c r="AY44" s="45"/>
      <c r="AZ44" s="45"/>
      <c r="BA44" s="45"/>
      <c r="BB44" s="45"/>
      <c r="BC44" s="45"/>
      <c r="BD44" s="45"/>
      <c r="BE44" s="45"/>
      <c r="BF44" s="45"/>
      <c r="BG44" s="45"/>
      <c r="BH44" s="45"/>
      <c r="BI44" s="45"/>
      <c r="BJ44" s="45"/>
      <c r="BK44" s="45"/>
      <c r="BL44" s="45"/>
      <c r="BM44" s="45"/>
      <c r="BN44" s="45"/>
    </row>
    <row r="45" s="3" customFormat="1" ht="20.4" spans="1:66">
      <c r="A4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v>
      </c>
      <c r="B45" s="23" t="s">
        <v>63</v>
      </c>
      <c r="C45" s="3" t="s">
        <v>16</v>
      </c>
      <c r="D45" s="24"/>
      <c r="E45" s="42">
        <v>46053</v>
      </c>
      <c r="F45" s="42">
        <v>46058</v>
      </c>
      <c r="G45" s="43">
        <f t="shared" si="8"/>
        <v>6</v>
      </c>
      <c r="H45" s="44">
        <v>0.8</v>
      </c>
      <c r="I45" s="62">
        <f t="shared" si="7"/>
        <v>4</v>
      </c>
      <c r="J45" s="63"/>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row>
    <row r="46" s="3" customFormat="1" ht="20.4" spans="1:66">
      <c r="A4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4.2</v>
      </c>
      <c r="B46" s="23" t="s">
        <v>64</v>
      </c>
      <c r="C46" s="3" t="s">
        <v>16</v>
      </c>
      <c r="D46" s="24"/>
      <c r="E46" s="42">
        <v>46059</v>
      </c>
      <c r="F46" s="42">
        <v>46067</v>
      </c>
      <c r="G46" s="43">
        <f t="shared" si="8"/>
        <v>9</v>
      </c>
      <c r="H46" s="47">
        <v>0</v>
      </c>
      <c r="I46" s="62">
        <f t="shared" si="7"/>
        <v>6</v>
      </c>
      <c r="J46" s="63"/>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row>
    <row r="47" s="3" customFormat="1" ht="20.4" spans="1:66">
      <c r="A4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4.3</v>
      </c>
      <c r="B47" s="23" t="s">
        <v>65</v>
      </c>
      <c r="C47" s="3" t="s">
        <v>16</v>
      </c>
      <c r="D47" s="24"/>
      <c r="E47" s="42">
        <v>46077</v>
      </c>
      <c r="F47" s="42">
        <v>46091</v>
      </c>
      <c r="G47" s="43">
        <f t="shared" ref="G47:G55" si="9">IF(OR(F47="",E47="",F47="-",E47="-"),"",(F47-E47)+1)</f>
        <v>15</v>
      </c>
      <c r="H47" s="47">
        <v>0</v>
      </c>
      <c r="I47" s="62">
        <f t="shared" si="7"/>
        <v>11</v>
      </c>
      <c r="J47" s="63"/>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row>
    <row r="48" s="3" customFormat="1" ht="20.4" spans="1:66">
      <c r="A4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4.4</v>
      </c>
      <c r="B48" s="23" t="s">
        <v>66</v>
      </c>
      <c r="C48" s="3" t="s">
        <v>53</v>
      </c>
      <c r="D48" s="24"/>
      <c r="E48" s="42">
        <v>46017</v>
      </c>
      <c r="F48" s="42">
        <v>46034</v>
      </c>
      <c r="G48" s="43">
        <f t="shared" si="9"/>
        <v>18</v>
      </c>
      <c r="H48" s="44">
        <v>0.9</v>
      </c>
      <c r="I48" s="62">
        <f t="shared" si="7"/>
        <v>12</v>
      </c>
      <c r="J48" s="63"/>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row>
    <row r="49" s="3" customFormat="1" ht="20.4" spans="1:66">
      <c r="A49"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4.5</v>
      </c>
      <c r="B49" s="23" t="s">
        <v>67</v>
      </c>
      <c r="C49" s="3" t="s">
        <v>16</v>
      </c>
      <c r="D49" s="24"/>
      <c r="E49" s="42">
        <v>46092</v>
      </c>
      <c r="F49" s="42">
        <v>46099</v>
      </c>
      <c r="G49" s="43">
        <f t="shared" si="9"/>
        <v>8</v>
      </c>
      <c r="H49" s="47">
        <v>0</v>
      </c>
      <c r="I49" s="62">
        <f t="shared" si="7"/>
        <v>6</v>
      </c>
      <c r="J49" s="63"/>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row>
    <row r="50" s="4" customFormat="1" ht="20.4" spans="1:66">
      <c r="A50"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4.6</v>
      </c>
      <c r="B50" s="23" t="s">
        <v>68</v>
      </c>
      <c r="C50" s="3" t="s">
        <v>16</v>
      </c>
      <c r="D50" s="32"/>
      <c r="E50" s="42">
        <v>46100</v>
      </c>
      <c r="F50" s="42">
        <v>46112</v>
      </c>
      <c r="G50" s="43">
        <f t="shared" si="9"/>
        <v>13</v>
      </c>
      <c r="H50" s="47">
        <v>0</v>
      </c>
      <c r="I50" s="66">
        <f t="shared" si="7"/>
        <v>9</v>
      </c>
      <c r="J50" s="67"/>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row>
    <row r="51" s="4" customFormat="1" ht="20.4" spans="1:66">
      <c r="A51"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4.7</v>
      </c>
      <c r="B51" s="23" t="s">
        <v>69</v>
      </c>
      <c r="C51" s="3" t="s">
        <v>53</v>
      </c>
      <c r="D51" s="32"/>
      <c r="E51" s="42">
        <v>46035</v>
      </c>
      <c r="F51" s="42">
        <v>46048</v>
      </c>
      <c r="G51" s="43">
        <f t="shared" si="9"/>
        <v>14</v>
      </c>
      <c r="H51" s="47">
        <v>0</v>
      </c>
      <c r="I51" s="66">
        <f t="shared" si="7"/>
        <v>10</v>
      </c>
      <c r="J51" s="67"/>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row>
    <row r="52" s="5" customFormat="1" ht="20.4" customHeight="1" spans="1:66">
      <c r="A52"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4.8</v>
      </c>
      <c r="B52" s="23" t="s">
        <v>70</v>
      </c>
      <c r="C52" s="3" t="s">
        <v>53</v>
      </c>
      <c r="D52" s="33"/>
      <c r="E52" s="42">
        <v>46049</v>
      </c>
      <c r="F52" s="42">
        <v>46058</v>
      </c>
      <c r="G52" s="43">
        <f t="shared" si="9"/>
        <v>10</v>
      </c>
      <c r="H52" s="47">
        <v>0</v>
      </c>
      <c r="I52" s="33"/>
      <c r="J52" s="33"/>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row>
    <row r="53" s="4" customFormat="1" ht="20.4" customHeight="1" spans="1:66">
      <c r="A53"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4.9</v>
      </c>
      <c r="B53" s="23" t="s">
        <v>71</v>
      </c>
      <c r="C53" s="3" t="s">
        <v>53</v>
      </c>
      <c r="D53" s="33"/>
      <c r="E53" s="42">
        <v>46059</v>
      </c>
      <c r="F53" s="42">
        <v>46081</v>
      </c>
      <c r="G53" s="43">
        <f t="shared" si="9"/>
        <v>23</v>
      </c>
      <c r="H53" s="47">
        <v>0</v>
      </c>
      <c r="I53" s="33"/>
      <c r="J53" s="33"/>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row>
    <row r="54" s="4" customFormat="1" ht="20.4" customHeight="1" spans="1:66">
      <c r="A54"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4.10</v>
      </c>
      <c r="B54" s="23" t="s">
        <v>72</v>
      </c>
      <c r="C54" s="33"/>
      <c r="D54" s="33"/>
      <c r="E54" s="42">
        <v>46113</v>
      </c>
      <c r="F54" s="42">
        <v>46132</v>
      </c>
      <c r="G54" s="43">
        <f t="shared" si="9"/>
        <v>20</v>
      </c>
      <c r="H54" s="47">
        <v>0</v>
      </c>
      <c r="I54" s="33"/>
      <c r="J54" s="33"/>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row>
    <row r="55" s="4" customFormat="1" ht="20.4" customHeight="1" spans="1:66">
      <c r="A55"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4.11</v>
      </c>
      <c r="B55" s="23" t="s">
        <v>73</v>
      </c>
      <c r="C55" s="33"/>
      <c r="D55" s="33"/>
      <c r="E55" s="42">
        <v>46113</v>
      </c>
      <c r="F55" s="42">
        <v>46127</v>
      </c>
      <c r="G55" s="43">
        <f t="shared" si="9"/>
        <v>15</v>
      </c>
      <c r="H55" s="47">
        <v>0</v>
      </c>
      <c r="I55" s="33"/>
      <c r="J55" s="33"/>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row>
    <row r="56" s="4" customFormat="1" ht="20.4" customHeight="1" spans="1:66">
      <c r="A56"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4.12</v>
      </c>
      <c r="B56" s="23" t="s">
        <v>74</v>
      </c>
      <c r="C56" s="3" t="s">
        <v>53</v>
      </c>
      <c r="D56" s="33"/>
      <c r="E56" s="42">
        <v>46082</v>
      </c>
      <c r="F56" s="42">
        <v>46091</v>
      </c>
      <c r="G56" s="43">
        <f t="shared" ref="G56:G58" si="10">IF(OR(F56="",E56="",F56="-",E56="-"),"",(F56-E56)+1)</f>
        <v>10</v>
      </c>
      <c r="H56" s="47">
        <v>0</v>
      </c>
      <c r="I56" s="33"/>
      <c r="J56" s="33"/>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row>
    <row r="57" s="4" customFormat="1" ht="20.4" customHeight="1" spans="1:66">
      <c r="A57"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4.13</v>
      </c>
      <c r="B57" s="23" t="s">
        <v>75</v>
      </c>
      <c r="C57" s="33"/>
      <c r="D57" s="33"/>
      <c r="E57" s="42">
        <v>46113</v>
      </c>
      <c r="F57" s="42">
        <v>46127</v>
      </c>
      <c r="G57" s="43">
        <f t="shared" si="10"/>
        <v>15</v>
      </c>
      <c r="H57" s="47">
        <v>0</v>
      </c>
      <c r="I57" s="33"/>
      <c r="J57" s="33"/>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row>
    <row r="58" s="4" customFormat="1" ht="20.4" customHeight="1" spans="1:66">
      <c r="A58" s="22" t="str">
        <f>IF(ISERROR(VALUE(SUBSTITUTE(prevWBS,".",""))),"0.1",IF(ISERROR(FIND("`",SUBSTITUTE(prevWBS,".","`",1))),prevWBS&amp;".1",LEFT(prevWBS,FIND("`",SUBSTITUTE(prevWBS,".","`",1)))&amp;IF(ISERROR(FIND("`",SUBSTITUTE(prevWBS,".","`",2))),VALUE(RIGHT(prevWBS,LEN(prevWBS)-FIND("`",SUBSTITUTE(prevWBS,".","`",1))))+1,VALUE(MID(prevWBS,FIND("`",SUBSTITUTE(prevWBS,".","`",1))+1,(FIND("`",SUBSTITUTE(prevWBS,".","`",2))-FIND("`",SUBSTITUTE(prevWBS,".","`",1))-1)))+1)))</f>
        <v>4.14</v>
      </c>
      <c r="B58" s="23" t="s">
        <v>76</v>
      </c>
      <c r="C58" s="3" t="s">
        <v>53</v>
      </c>
      <c r="D58" s="33"/>
      <c r="E58" s="42">
        <v>46091</v>
      </c>
      <c r="F58" s="42">
        <v>46112</v>
      </c>
      <c r="G58" s="43">
        <f t="shared" si="10"/>
        <v>22</v>
      </c>
      <c r="H58" s="47">
        <v>0</v>
      </c>
      <c r="I58" s="33"/>
      <c r="J58" s="33"/>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row>
    <row r="59" ht="20.4" customHeight="1"/>
    <row r="60" ht="20.4" customHeight="1"/>
    <row r="61" ht="20.4" customHeight="1"/>
    <row r="62" ht="20.4" customHeight="1"/>
  </sheetData>
  <sheetProtection formatCells="0" formatColumns="0" formatRows="0" insertRows="0" deleteRows="0"/>
  <mergeCells count="20">
    <mergeCell ref="A1:C1"/>
    <mergeCell ref="A2:C2"/>
    <mergeCell ref="C4:E4"/>
    <mergeCell ref="K4:Q4"/>
    <mergeCell ref="R4:X4"/>
    <mergeCell ref="Y4:AE4"/>
    <mergeCell ref="AF4:AL4"/>
    <mergeCell ref="AM4:AS4"/>
    <mergeCell ref="AT4:AZ4"/>
    <mergeCell ref="BA4:BG4"/>
    <mergeCell ref="BH4:BN4"/>
    <mergeCell ref="C5:E5"/>
    <mergeCell ref="K5:Q5"/>
    <mergeCell ref="R5:X5"/>
    <mergeCell ref="Y5:AE5"/>
    <mergeCell ref="AF5:AL5"/>
    <mergeCell ref="AM5:AS5"/>
    <mergeCell ref="AT5:AZ5"/>
    <mergeCell ref="BA5:BG5"/>
    <mergeCell ref="BH5:BN5"/>
  </mergeCells>
  <conditionalFormatting sqref="G16">
    <cfRule type="expression" dxfId="0" priority="17">
      <formula>G$6=TODAY()</formula>
    </cfRule>
    <cfRule type="expression" dxfId="1" priority="18">
      <formula>AND($E16&lt;=G$6,ROUNDDOWN(($F16-$E16+1)*$H16,0)+$E16-1&gt;=G$6)</formula>
    </cfRule>
    <cfRule type="expression" dxfId="2" priority="19">
      <formula>AND(NOT(ISBLANK($E16)),$E16&lt;=G$6,$F16&gt;=G$6)</formula>
    </cfRule>
  </conditionalFormatting>
  <conditionalFormatting sqref="G23">
    <cfRule type="dataBar" priority="16">
      <dataBar>
        <cfvo type="num" val="0"/>
        <cfvo type="num" val="1"/>
        <color theme="0" tint="-0.349986266670736"/>
      </dataBar>
      <extLst>
        <ext xmlns:x14="http://schemas.microsoft.com/office/spreadsheetml/2009/9/main" uri="{B025F937-C7B1-47D3-B67F-A62EFF666E3E}">
          <x14:id>{565941c6-9b5d-4b8a-8846-c5c35c34d509}</x14:id>
        </ext>
      </extLst>
    </cfRule>
  </conditionalFormatting>
  <conditionalFormatting sqref="G44">
    <cfRule type="expression" dxfId="0" priority="13">
      <formula>G$6=TODAY()</formula>
    </cfRule>
    <cfRule type="expression" dxfId="1" priority="14">
      <formula>AND($E44&lt;=G$6,ROUNDDOWN(($F44-$E44+1)*$H44,0)+$E44-1&gt;=G$6)</formula>
    </cfRule>
    <cfRule type="expression" dxfId="2" priority="15">
      <formula>AND(NOT(ISBLANK($E44)),$E44&lt;=G$6,$F44&gt;=G$6)</formula>
    </cfRule>
  </conditionalFormatting>
  <conditionalFormatting sqref="H45">
    <cfRule type="dataBar" priority="5">
      <dataBar>
        <cfvo type="num" val="0"/>
        <cfvo type="num" val="1"/>
        <color theme="0" tint="-0.349986266670736"/>
      </dataBar>
      <extLst>
        <ext xmlns:x14="http://schemas.microsoft.com/office/spreadsheetml/2009/9/main" uri="{B025F937-C7B1-47D3-B67F-A62EFF666E3E}">
          <x14:id>{f6fe9105-0202-4d5e-ac42-a98914a2709f}</x14:id>
        </ext>
      </extLst>
    </cfRule>
  </conditionalFormatting>
  <conditionalFormatting sqref="K45:BN45">
    <cfRule type="expression" dxfId="0" priority="6">
      <formula>K$6=TODAY()</formula>
    </cfRule>
    <cfRule type="expression" dxfId="1" priority="7">
      <formula>AND($E45&lt;=K$6,ROUNDDOWN(($F45-$E45+1)*$H45,0)+$E45-1&gt;=K$6)</formula>
    </cfRule>
    <cfRule type="expression" dxfId="2" priority="8">
      <formula>AND(NOT(ISBLANK($E45)),$E45&lt;=K$6,$F45&gt;=K$6)</formula>
    </cfRule>
  </conditionalFormatting>
  <conditionalFormatting sqref="H46">
    <cfRule type="dataBar" priority="9">
      <dataBar>
        <cfvo type="num" val="0"/>
        <cfvo type="num" val="1"/>
        <color theme="0" tint="-0.349986266670736"/>
      </dataBar>
      <extLst>
        <ext xmlns:x14="http://schemas.microsoft.com/office/spreadsheetml/2009/9/main" uri="{B025F937-C7B1-47D3-B67F-A62EFF666E3E}">
          <x14:id>{d86519be-4cb3-4aa7-8b74-76030b469ffe}</x14:id>
        </ext>
      </extLst>
    </cfRule>
  </conditionalFormatting>
  <conditionalFormatting sqref="K46:BN46">
    <cfRule type="expression" dxfId="0" priority="10">
      <formula>K$6=TODAY()</formula>
    </cfRule>
    <cfRule type="expression" dxfId="1" priority="11">
      <formula>AND($E46&lt;=K$6,ROUNDDOWN(($F46-$E46+1)*$H46,0)+$E46-1&gt;=K$6)</formula>
    </cfRule>
    <cfRule type="expression" dxfId="2" priority="12">
      <formula>AND(NOT(ISBLANK($E46)),$E46&lt;=K$6,$F46&gt;=K$6)</formula>
    </cfRule>
  </conditionalFormatting>
  <conditionalFormatting sqref="H58">
    <cfRule type="dataBar" priority="1">
      <dataBar>
        <cfvo type="num" val="0"/>
        <cfvo type="num" val="1"/>
        <color theme="0" tint="-0.349986266670736"/>
      </dataBar>
      <extLst>
        <ext xmlns:x14="http://schemas.microsoft.com/office/spreadsheetml/2009/9/main" uri="{B025F937-C7B1-47D3-B67F-A62EFF666E3E}">
          <x14:id>{6e8376fd-0982-492b-a092-65eafe325158}</x14:id>
        </ext>
      </extLst>
    </cfRule>
  </conditionalFormatting>
  <conditionalFormatting sqref="K58:BN58">
    <cfRule type="expression" dxfId="0" priority="2">
      <formula>K$6=TODAY()</formula>
    </cfRule>
    <cfRule type="expression" dxfId="1" priority="3">
      <formula>AND($E58&lt;=K$6,ROUNDDOWN(($F58-$E58+1)*$H58,0)+$E58-1&gt;=K$6)</formula>
    </cfRule>
    <cfRule type="expression" dxfId="2" priority="4">
      <formula>AND(NOT(ISBLANK($E58)),$E58&lt;=K$6,$F58&gt;=K$6)</formula>
    </cfRule>
  </conditionalFormatting>
  <conditionalFormatting sqref="K6:BN7">
    <cfRule type="expression" dxfId="3" priority="72">
      <formula>K$6=TODAY()</formula>
    </cfRule>
  </conditionalFormatting>
  <conditionalFormatting sqref="K6:BN44 K47:BN57">
    <cfRule type="expression" dxfId="0" priority="35">
      <formula>K$6=TODAY()</formula>
    </cfRule>
  </conditionalFormatting>
  <conditionalFormatting sqref="H8:H44 H47:H57">
    <cfRule type="dataBar" priority="29">
      <dataBar>
        <cfvo type="num" val="0"/>
        <cfvo type="num" val="1"/>
        <color theme="0" tint="-0.349986266670736"/>
      </dataBar>
      <extLst>
        <ext xmlns:x14="http://schemas.microsoft.com/office/spreadsheetml/2009/9/main" uri="{B025F937-C7B1-47D3-B67F-A62EFF666E3E}">
          <x14:id>{27d8552b-19e2-45dc-8ea7-9533498751a8}</x14:id>
        </ext>
      </extLst>
    </cfRule>
  </conditionalFormatting>
  <conditionalFormatting sqref="K8:BN44 K47:BN57">
    <cfRule type="expression" dxfId="1" priority="75">
      <formula>AND($E8&lt;=K$6,ROUNDDOWN(($F8-$E8+1)*$H8,0)+$E8-1&gt;=K$6)</formula>
    </cfRule>
    <cfRule type="expression" dxfId="2" priority="76">
      <formula>AND(NOT(ISBLANK($E8)),$E8&lt;=K$6,$F8&gt;=K$6)</formula>
    </cfRule>
  </conditionalFormatting>
  <dataValidations count="1">
    <dataValidation allowBlank="1" showInputMessage="1" promptTitle="Display Week" prompt="Enter the week number to display first in the Gantt Chart. The weeks are numbered starting from the week containing the Project Start Date." sqref="H4"/>
  </dataValidations>
  <pageMargins left="0.25" right="0.25" top="0.5" bottom="0.5" header="0.5" footer="0.25"/>
  <pageSetup paperSize="1" scale="63" orientation="landscape"/>
  <headerFooter alignWithMargins="0"/>
  <ignoredErrors>
    <ignoredError sqref="A44 A23 A16" formula="1"/>
    <ignoredError sqref="H23 E16 E23 E44 H44" unlocked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8238" name="Scroll Bar 46" r:id="rId4">
              <controlPr print="0" defaultSize="0">
                <anchor moveWithCells="1">
                  <from>
                    <xdr:col>9</xdr:col>
                    <xdr:colOff>95250</xdr:colOff>
                    <xdr:row>1</xdr:row>
                    <xdr:rowOff>123825</xdr:rowOff>
                  </from>
                  <to>
                    <xdr:col>27</xdr:col>
                    <xdr:colOff>104775</xdr:colOff>
                    <xdr:row>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dataBar" id="{565941c6-9b5d-4b8a-8846-c5c35c34d509}">
            <x14:dataBar minLength="0" maxLength="100" gradient="0">
              <x14:cfvo type="num">
                <xm:f>0</xm:f>
              </x14:cfvo>
              <x14:cfvo type="num">
                <xm:f>1</xm:f>
              </x14:cfvo>
              <x14:negativeFillColor rgb="FFFF0000"/>
              <x14:axisColor rgb="FF000000"/>
            </x14:dataBar>
          </x14:cfRule>
          <xm:sqref>G23</xm:sqref>
        </x14:conditionalFormatting>
        <x14:conditionalFormatting xmlns:xm="http://schemas.microsoft.com/office/excel/2006/main">
          <x14:cfRule type="dataBar" id="{f6fe9105-0202-4d5e-ac42-a98914a2709f}">
            <x14:dataBar minLength="0" maxLength="100" gradient="0">
              <x14:cfvo type="num">
                <xm:f>0</xm:f>
              </x14:cfvo>
              <x14:cfvo type="num">
                <xm:f>1</xm:f>
              </x14:cfvo>
              <x14:negativeFillColor rgb="FFFF0000"/>
              <x14:axisColor rgb="FF000000"/>
            </x14:dataBar>
          </x14:cfRule>
          <xm:sqref>H45</xm:sqref>
        </x14:conditionalFormatting>
        <x14:conditionalFormatting xmlns:xm="http://schemas.microsoft.com/office/excel/2006/main">
          <x14:cfRule type="dataBar" id="{d86519be-4cb3-4aa7-8b74-76030b469ffe}">
            <x14:dataBar minLength="0" maxLength="100" gradient="0">
              <x14:cfvo type="num">
                <xm:f>0</xm:f>
              </x14:cfvo>
              <x14:cfvo type="num">
                <xm:f>1</xm:f>
              </x14:cfvo>
              <x14:negativeFillColor rgb="FFFF0000"/>
              <x14:axisColor rgb="FF000000"/>
            </x14:dataBar>
          </x14:cfRule>
          <xm:sqref>H46</xm:sqref>
        </x14:conditionalFormatting>
        <x14:conditionalFormatting xmlns:xm="http://schemas.microsoft.com/office/excel/2006/main">
          <x14:cfRule type="dataBar" id="{6e8376fd-0982-492b-a092-65eafe325158}">
            <x14:dataBar minLength="0" maxLength="100" gradient="0">
              <x14:cfvo type="num">
                <xm:f>0</xm:f>
              </x14:cfvo>
              <x14:cfvo type="num">
                <xm:f>1</xm:f>
              </x14:cfvo>
              <x14:negativeFillColor rgb="FFFF0000"/>
              <x14:axisColor rgb="FF000000"/>
            </x14:dataBar>
          </x14:cfRule>
          <xm:sqref>H58</xm:sqref>
        </x14:conditionalFormatting>
        <x14:conditionalFormatting xmlns:xm="http://schemas.microsoft.com/office/excel/2006/main">
          <x14:cfRule type="dataBar" id="{27d8552b-19e2-45dc-8ea7-9533498751a8}">
            <x14:dataBar minLength="0" maxLength="100" gradient="0">
              <x14:cfvo type="num">
                <xm:f>0</xm:f>
              </x14:cfvo>
              <x14:cfvo type="num">
                <xm:f>1</xm:f>
              </x14:cfvo>
              <x14:negativeFillColor rgb="FFFF0000"/>
              <x14:axisColor rgb="FF000000"/>
            </x14:dataBar>
          </x14:cfRule>
          <xm:sqref>H8:H44 H47:H57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Company>Vertex42 LLC</Company>
  <Application>Microsoft Excel</Application>
  <HeadingPairs>
    <vt:vector size="2" baseType="variant">
      <vt:variant>
        <vt:lpstr>工作表</vt:lpstr>
      </vt:variant>
      <vt:variant>
        <vt:i4>1</vt:i4>
      </vt:variant>
    </vt:vector>
  </HeadingPairs>
  <TitlesOfParts>
    <vt:vector size="1" baseType="lpstr">
      <vt:lpstr>RCS GanttChart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Gantt Chart Template</dc:title>
  <dc:creator>Vertex42.com</dc:creator>
  <dc:description>(c) 2006-2025 Vertex42 LLC. All Rights Reserved.</dc:description>
  <cp:lastModifiedBy>vincentlu</cp:lastModifiedBy>
  <dcterms:created xsi:type="dcterms:W3CDTF">2010-06-14T08:05:00Z</dcterms:created>
  <cp:lastPrinted>2025-04-14T08:30:00Z</cp:lastPrinted>
  <dcterms:modified xsi:type="dcterms:W3CDTF">2026-02-05T16:10:23Z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2006-2025 Vertex42 LLC</vt:lpwstr>
  </property>
  <property fmtid="{D5CDD505-2E9C-101B-9397-08002B2CF9AE}" pid="3" name="Version">
    <vt:lpwstr>3.1.2</vt:lpwstr>
  </property>
  <property fmtid="{D5CDD505-2E9C-101B-9397-08002B2CF9AE}" pid="4" name="Source">
    <vt:lpwstr>https://www.vertex42.com/ExcelTemplates/excel-gantt-chart.html</vt:lpwstr>
  </property>
  <property fmtid="{D5CDD505-2E9C-101B-9397-08002B2CF9AE}" pid="5" name="ICV">
    <vt:lpwstr>2D61B350A89A60EBF0393669822A325C_42</vt:lpwstr>
  </property>
  <property fmtid="{D5CDD505-2E9C-101B-9397-08002B2CF9AE}" pid="6" name="KSOProductBuildVer">
    <vt:lpwstr>1033-6.12.0.8652</vt:lpwstr>
  </property>
</Properties>
</file>