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trlProps/ctrlProp1.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17500"/>
  </bookViews>
  <sheets>
    <sheet name="RCS GanttChart" sheetId="9" r:id="rId1"/>
  </sheets>
  <definedNames>
    <definedName name="prevWBS" localSheetId="0">'RCS GanttChart'!$A1048576</definedName>
    <definedName name="_xlnm.Print_Area" localSheetId="0">'RCS GanttChart'!$A$1:$BN$50</definedName>
    <definedName name="_xlnm.Print_Titles" localSheetId="0">'RCS GanttChart'!$4:$7</definedName>
    <definedName name="valuevx">42.314159</definedName>
    <definedName name="vertex42_copyright" hidden="1">"© 2006-2018 Vertex42 LLC"</definedName>
    <definedName name="vertex42_id" hidden="1">"gantt-chart_L.xlsx"</definedName>
    <definedName name="vertex42_title" hidden="1">"Gantt Chart Template"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Vertex42</author>
    <author>Vertex42.com Templates</author>
  </authors>
  <commentList>
    <comment ref="A7" authorId="0">
      <text>
        <r>
          <rPr>
            <b/>
            <sz val="9"/>
            <rFont val="Tahoma"/>
            <charset val="134"/>
          </rPr>
          <t>Work Breakdown Structure</t>
        </r>
        <r>
          <rPr>
            <sz val="9"/>
            <rFont val="Tahoma"/>
            <charset val="134"/>
          </rPr>
          <t xml:space="preserve">
Level 1: 1, 2, 3, ...
Level 2: 1.1, 1.2, 1.3, ...
Level 3: 1.1.1, 1.1.2, 1.1.3, …
 - The WBS uses a formula to control the numbering, but the formulas are different for different levels. Copy and Paste the cells in the WBS column from the examples at the bottom of the worksheet.</t>
        </r>
      </text>
    </comment>
    <comment ref="B7" authorId="0">
      <text>
        <r>
          <rPr>
            <b/>
            <sz val="9"/>
            <rFont val="Tahoma"/>
            <charset val="134"/>
          </rPr>
          <t>Task Description</t>
        </r>
        <r>
          <rPr>
            <sz val="9"/>
            <rFont val="Tahoma"/>
            <charset val="134"/>
          </rPr>
          <t xml:space="preserve">
Enter the name of each task and sub-task. Use indents for sub-tasks.</t>
        </r>
      </text>
    </comment>
    <comment ref="C7" authorId="0">
      <text>
        <r>
          <rPr>
            <b/>
            <sz val="9"/>
            <rFont val="Tahoma"/>
            <charset val="134"/>
          </rPr>
          <t>Task Lead</t>
        </r>
        <r>
          <rPr>
            <sz val="9"/>
            <rFont val="Tahoma"/>
            <charset val="134"/>
          </rPr>
          <t xml:space="preserve">
Enter the name of the Task Lead in this column.</t>
        </r>
      </text>
    </comment>
    <comment ref="D7" authorId="0">
      <text>
        <r>
          <rPr>
            <b/>
            <sz val="9"/>
            <rFont val="Tahoma"/>
            <charset val="134"/>
          </rPr>
          <t xml:space="preserve">Predecessor Tasks:
</t>
        </r>
        <r>
          <rPr>
            <sz val="9"/>
            <rFont val="Tahoma"/>
            <charset val="134"/>
          </rPr>
          <t>You can use this column to enter the WBS of a predecessor for reference. The PRO version uses formulas to automatically calculate the Start Date based on the Predecessor.</t>
        </r>
      </text>
    </comment>
    <comment ref="E7" authorId="0">
      <text>
        <r>
          <rPr>
            <b/>
            <sz val="9"/>
            <rFont val="Tahoma"/>
            <charset val="134"/>
          </rPr>
          <t>Task Start Date</t>
        </r>
        <r>
          <rPr>
            <sz val="9"/>
            <rFont val="Tahoma"/>
            <charset val="134"/>
          </rPr>
          <t xml:space="preserve">
You can manually enter the Start Date for each task or use a formula to create a dependency on a Predecessor. For example, you could enter </t>
        </r>
        <r>
          <rPr>
            <b/>
            <sz val="9"/>
            <rFont val="Tahoma"/>
            <charset val="134"/>
          </rPr>
          <t>=</t>
        </r>
        <r>
          <rPr>
            <b/>
            <i/>
            <sz val="9"/>
            <rFont val="Tahoma"/>
            <charset val="134"/>
          </rPr>
          <t>enddate</t>
        </r>
        <r>
          <rPr>
            <b/>
            <sz val="9"/>
            <rFont val="Tahoma"/>
            <charset val="134"/>
          </rPr>
          <t>+1</t>
        </r>
        <r>
          <rPr>
            <sz val="9"/>
            <rFont val="Tahoma"/>
            <charset val="134"/>
          </rPr>
          <t xml:space="preserve"> to set the Start date to the next calendar day, or </t>
        </r>
        <r>
          <rPr>
            <b/>
            <sz val="9"/>
            <rFont val="Tahoma"/>
            <charset val="134"/>
          </rPr>
          <t>=WORKDAY(</t>
        </r>
        <r>
          <rPr>
            <b/>
            <i/>
            <sz val="9"/>
            <rFont val="Tahoma"/>
            <charset val="134"/>
          </rPr>
          <t>enddate</t>
        </r>
        <r>
          <rPr>
            <b/>
            <sz val="9"/>
            <rFont val="Tahoma"/>
            <charset val="134"/>
          </rPr>
          <t>,1)</t>
        </r>
        <r>
          <rPr>
            <sz val="9"/>
            <rFont val="Tahoma"/>
            <charset val="134"/>
          </rPr>
          <t xml:space="preserve"> to set the Start date to the next work day (excluding weekends), where </t>
        </r>
        <r>
          <rPr>
            <i/>
            <sz val="9"/>
            <rFont val="Tahoma"/>
            <charset val="134"/>
          </rPr>
          <t>enddate</t>
        </r>
        <r>
          <rPr>
            <sz val="9"/>
            <rFont val="Tahoma"/>
            <charset val="134"/>
          </rPr>
          <t xml:space="preserve"> is the cell reference for the End date of the Predecessor task.</t>
        </r>
      </text>
    </comment>
    <comment ref="F7" authorId="1">
      <text>
        <r>
          <rPr>
            <b/>
            <sz val="9"/>
            <rFont val="Tahoma"/>
            <charset val="134"/>
          </rPr>
          <t>End Date:</t>
        </r>
        <r>
          <rPr>
            <sz val="9"/>
            <rFont val="Tahoma"/>
            <charset val="134"/>
          </rPr>
          <t xml:space="preserve">
The End Date is calculated based on the Start Date and the Calendar Days columns.</t>
        </r>
      </text>
    </comment>
    <comment ref="G7" authorId="0">
      <text>
        <r>
          <rPr>
            <b/>
            <sz val="9"/>
            <rFont val="Tahoma"/>
            <charset val="134"/>
          </rPr>
          <t>Duration (Calendar Days)</t>
        </r>
        <r>
          <rPr>
            <sz val="9"/>
            <rFont val="Tahoma"/>
            <charset val="134"/>
          </rPr>
          <t xml:space="preserve">
The duration is the number of calendar days for the given task. The duration is calculated as the </t>
        </r>
        <r>
          <rPr>
            <b/>
            <sz val="9"/>
            <rFont val="Tahoma"/>
            <charset val="134"/>
          </rPr>
          <t>End</t>
        </r>
        <r>
          <rPr>
            <sz val="9"/>
            <rFont val="Tahoma"/>
            <charset val="134"/>
          </rPr>
          <t xml:space="preserve"> Date minus the </t>
        </r>
        <r>
          <rPr>
            <b/>
            <sz val="9"/>
            <rFont val="Tahoma"/>
            <charset val="134"/>
          </rPr>
          <t>Start</t>
        </r>
        <r>
          <rPr>
            <sz val="9"/>
            <rFont val="Tahoma"/>
            <charset val="134"/>
          </rPr>
          <t xml:space="preserve"> Date plus 1 day, so that a task starting and ending on the same day has a duration of 1 day.
</t>
        </r>
        <r>
          <rPr>
            <b/>
            <sz val="9"/>
            <rFont val="Tahoma"/>
            <charset val="134"/>
          </rPr>
          <t>Note:</t>
        </r>
        <r>
          <rPr>
            <sz val="9"/>
            <rFont val="Tahoma"/>
            <charset val="134"/>
          </rPr>
          <t xml:space="preserve"> The conditional formatting used to create the gantt chart references this column.</t>
        </r>
      </text>
    </comment>
    <comment ref="H7" authorId="0">
      <text>
        <r>
          <rPr>
            <b/>
            <sz val="9"/>
            <rFont val="Tahoma"/>
            <charset val="134"/>
          </rPr>
          <t>Percent Complete</t>
        </r>
        <r>
          <rPr>
            <sz val="9"/>
            <rFont val="Tahoma"/>
            <charset val="134"/>
          </rPr>
          <t xml:space="preserve">
Update the status of this task by entering the percent complete (between 0% and 100%).</t>
        </r>
      </text>
    </comment>
    <comment ref="I7" authorId="0">
      <text>
        <r>
          <rPr>
            <b/>
            <sz val="9"/>
            <rFont val="Tahoma"/>
            <charset val="134"/>
          </rPr>
          <t>Work Days</t>
        </r>
        <r>
          <rPr>
            <sz val="9"/>
            <rFont val="Tahoma"/>
            <charset val="134"/>
          </rPr>
          <t xml:space="preserve">
Counts the number of work days, excluding the weekends (Saturday and Sunday). In the PRO version, you can customize the work week and list specific non-working days like holidays. In the PRO version, the default input is the Work Days instead of the Calendar Days.</t>
        </r>
      </text>
    </comment>
  </commentList>
</comments>
</file>

<file path=xl/sharedStrings.xml><?xml version="1.0" encoding="utf-8"?>
<sst xmlns="http://schemas.openxmlformats.org/spreadsheetml/2006/main" count="107" uniqueCount="76">
  <si>
    <t>RCS  Gantt Chart</t>
  </si>
  <si>
    <t>zoneyung</t>
  </si>
  <si>
    <t xml:space="preserve">Project Start Date </t>
  </si>
  <si>
    <t xml:space="preserve">Display Week </t>
  </si>
  <si>
    <t xml:space="preserve">Project Lead </t>
  </si>
  <si>
    <t>WBS</t>
  </si>
  <si>
    <t>TASK</t>
  </si>
  <si>
    <t>LEAD</t>
  </si>
  <si>
    <t>PREDECESSOR</t>
  </si>
  <si>
    <t>START</t>
  </si>
  <si>
    <t>END</t>
  </si>
  <si>
    <t>DAYS</t>
  </si>
  <si>
    <t>% DONE</t>
  </si>
  <si>
    <t>WORK DAYS</t>
  </si>
  <si>
    <t>前期优化</t>
  </si>
  <si>
    <t>系统总体改版规划与架构重组</t>
  </si>
  <si>
    <t>陆晓涛</t>
  </si>
  <si>
    <t>堆垛车设备模型扩展与注册机制</t>
  </si>
  <si>
    <t>三维路径模型与节点定义</t>
  </si>
  <si>
    <t>升降与叉取动作执行模块</t>
  </si>
  <si>
    <t>任务调度与分配逻辑改造</t>
  </si>
  <si>
    <t>与信捷沟通确认协议</t>
  </si>
  <si>
    <t>通信协议扩展与适配</t>
  </si>
  <si>
    <t>与设备联调</t>
  </si>
  <si>
    <t>TCP/IP协议对接</t>
  </si>
  <si>
    <t>指令下发测试</t>
  </si>
  <si>
    <t>行走/转弯运行</t>
  </si>
  <si>
    <t>取放货动作</t>
  </si>
  <si>
    <t>充电/待机功能测试</t>
  </si>
  <si>
    <t>多车运行算法测试</t>
  </si>
  <si>
    <t>系统完整性开发</t>
  </si>
  <si>
    <t>*区域划分功能</t>
  </si>
  <si>
    <t>3.1.1</t>
  </si>
  <si>
    <t>增加区域管理模式</t>
  </si>
  <si>
    <t>3.1.2</t>
  </si>
  <si>
    <t>添加区域功能（起点、终点、区域名</t>
  </si>
  <si>
    <t>3.1.3</t>
  </si>
  <si>
    <t>页面加载渲染显示区域画面</t>
  </si>
  <si>
    <t>3.1.4</t>
  </si>
  <si>
    <t>区域删除功能</t>
  </si>
  <si>
    <t>3.1.5</t>
  </si>
  <si>
    <t>后端数据库模型和接口开发</t>
  </si>
  <si>
    <t>3.1.6</t>
  </si>
  <si>
    <t>区域绑定AGV（一对多）</t>
  </si>
  <si>
    <t>3.1.7</t>
  </si>
  <si>
    <t>多个区域可绑定同一个区域ID</t>
  </si>
  <si>
    <t>3.1.8</t>
  </si>
  <si>
    <t>区域控制任务分配管控</t>
  </si>
  <si>
    <t>3.1.9</t>
  </si>
  <si>
    <t>区域控制路径与交管算法控制</t>
  </si>
  <si>
    <t>3.1.10</t>
  </si>
  <si>
    <t>功能测试，code review</t>
  </si>
  <si>
    <t>配合汇川调试堆垛车</t>
  </si>
  <si>
    <t>张超</t>
  </si>
  <si>
    <t>*滚筒输送线对接整改</t>
  </si>
  <si>
    <t>*多作业方向区域控制</t>
  </si>
  <si>
    <t>车辆转弯行为约束与稳定控制</t>
  </si>
  <si>
    <t>登录页面优化</t>
  </si>
  <si>
    <t>个人设置页面补全</t>
  </si>
  <si>
    <t>RCS系统性对接设计第一版</t>
  </si>
  <si>
    <t>监控板日志输出组件</t>
  </si>
  <si>
    <t>功能升级</t>
  </si>
  <si>
    <t>导入导出由csv改为xlsx</t>
  </si>
  <si>
    <t>充电策略动态配置</t>
  </si>
  <si>
    <t>交管防撞细化到车身角度</t>
  </si>
  <si>
    <t>RCS开放平台</t>
  </si>
  <si>
    <t>多种车型兼容</t>
  </si>
  <si>
    <t>页面优化（dashboard为主）</t>
  </si>
  <si>
    <t>解析CAD初始化地图</t>
  </si>
  <si>
    <t>二进制报文存储方案</t>
  </si>
  <si>
    <t>数据中心（监控面板+信息采集）</t>
  </si>
  <si>
    <t>地图监控3D化（数字孪生）</t>
  </si>
  <si>
    <t>网关前端可视化</t>
  </si>
  <si>
    <t>系统部署工具</t>
  </si>
  <si>
    <t>地图绘制增强</t>
  </si>
  <si>
    <t>移动端APP（检测与控制）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</si>
</sst>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m/d/yyyy\ \(dddd\)"/>
    <numFmt numFmtId="179" formatCode="ddd\ m/dd/yy"/>
    <numFmt numFmtId="180" formatCode="d\ mmm\ yyyy"/>
    <numFmt numFmtId="181" formatCode="d"/>
  </numFmts>
  <fonts count="45">
    <font>
      <sz val="10"/>
      <name val="Arial"/>
      <charset val="134"/>
    </font>
    <font>
      <sz val="9"/>
      <name val="Arial"/>
      <charset val="134"/>
      <scheme val="minor"/>
    </font>
    <font>
      <sz val="8"/>
      <name val="Arial"/>
      <charset val="134"/>
      <scheme val="minor"/>
    </font>
    <font>
      <sz val="16"/>
      <color theme="4" tint="-0.249977111117893"/>
      <name val="Arial"/>
      <charset val="134"/>
      <scheme val="major"/>
    </font>
    <font>
      <sz val="14"/>
      <color indexed="56"/>
      <name val="Arial"/>
      <charset val="134"/>
    </font>
    <font>
      <sz val="11"/>
      <name val="Arial"/>
      <charset val="134"/>
      <scheme val="major"/>
    </font>
    <font>
      <u/>
      <sz val="8"/>
      <color indexed="12"/>
      <name val="Arial"/>
      <charset val="134"/>
    </font>
    <font>
      <sz val="10"/>
      <name val="Arial"/>
      <charset val="134"/>
      <scheme val="major"/>
    </font>
    <font>
      <sz val="10"/>
      <name val="Arial"/>
      <charset val="134"/>
      <scheme val="minor"/>
    </font>
    <font>
      <b/>
      <sz val="9"/>
      <name val="Arial"/>
      <charset val="134"/>
      <scheme val="major"/>
    </font>
    <font>
      <b/>
      <sz val="8"/>
      <name val="Arial"/>
      <charset val="134"/>
      <scheme val="major"/>
    </font>
    <font>
      <b/>
      <sz val="11"/>
      <name val="Arial"/>
      <charset val="134"/>
      <scheme val="minor"/>
    </font>
    <font>
      <sz val="9"/>
      <color rgb="FF000000"/>
      <name val="Arial"/>
      <charset val="134"/>
      <scheme val="minor"/>
    </font>
    <font>
      <sz val="9"/>
      <color theme="4" tint="-0.5"/>
      <name val="Arial"/>
      <charset val="134"/>
      <scheme val="minor"/>
    </font>
    <font>
      <i/>
      <sz val="9"/>
      <name val="Arial"/>
      <charset val="134"/>
      <scheme val="minor"/>
    </font>
    <font>
      <sz val="7"/>
      <color indexed="55"/>
      <name val="Arial"/>
      <charset val="134"/>
    </font>
    <font>
      <i/>
      <sz val="8"/>
      <color theme="0" tint="-0.349986266670736"/>
      <name val="Arial"/>
      <charset val="134"/>
    </font>
    <font>
      <u/>
      <sz val="10"/>
      <color indexed="12"/>
      <name val="Arial"/>
      <charset val="134"/>
    </font>
    <font>
      <sz val="11"/>
      <name val="Arial"/>
      <charset val="134"/>
      <scheme val="minor"/>
    </font>
    <font>
      <sz val="8"/>
      <name val="Arial"/>
      <charset val="134"/>
    </font>
    <font>
      <sz val="14"/>
      <name val="Arial"/>
      <charset val="134"/>
      <scheme val="minor"/>
    </font>
    <font>
      <sz val="14"/>
      <color rgb="FF000000"/>
      <name val="Arial"/>
      <charset val="134"/>
      <scheme val="minor"/>
    </font>
    <font>
      <sz val="11"/>
      <color theme="1"/>
      <name val="Arial"/>
      <charset val="134"/>
      <scheme val="minor"/>
    </font>
    <font>
      <u/>
      <sz val="11"/>
      <color rgb="FF800080"/>
      <name val="Arial"/>
      <charset val="0"/>
      <scheme val="minor"/>
    </font>
    <font>
      <sz val="11"/>
      <color indexed="10"/>
      <name val="Calibri"/>
      <charset val="134"/>
    </font>
    <font>
      <b/>
      <sz val="18"/>
      <color indexed="18"/>
      <name val="Cambria"/>
      <charset val="134"/>
    </font>
    <font>
      <i/>
      <sz val="11"/>
      <color indexed="23"/>
      <name val="Calibri"/>
      <charset val="134"/>
    </font>
    <font>
      <b/>
      <sz val="15"/>
      <color indexed="18"/>
      <name val="Calibri"/>
      <charset val="134"/>
    </font>
    <font>
      <b/>
      <sz val="13"/>
      <color indexed="18"/>
      <name val="Calibri"/>
      <charset val="134"/>
    </font>
    <font>
      <b/>
      <sz val="11"/>
      <color indexed="18"/>
      <name val="Calibri"/>
      <charset val="134"/>
    </font>
    <font>
      <sz val="11"/>
      <color indexed="53"/>
      <name val="Calibri"/>
      <charset val="134"/>
    </font>
    <font>
      <b/>
      <sz val="11"/>
      <color indexed="63"/>
      <name val="Calibri"/>
      <charset val="134"/>
    </font>
    <font>
      <b/>
      <sz val="11"/>
      <color indexed="50"/>
      <name val="Calibri"/>
      <charset val="134"/>
    </font>
    <font>
      <b/>
      <sz val="11"/>
      <color indexed="9"/>
      <name val="Calibri"/>
      <charset val="134"/>
    </font>
    <font>
      <sz val="11"/>
      <color indexed="50"/>
      <name val="Calibri"/>
      <charset val="134"/>
    </font>
    <font>
      <b/>
      <sz val="11"/>
      <color indexed="8"/>
      <name val="Calibri"/>
      <charset val="134"/>
    </font>
    <font>
      <sz val="11"/>
      <color indexed="17"/>
      <name val="Calibri"/>
      <charset val="134"/>
    </font>
    <font>
      <sz val="11"/>
      <color indexed="36"/>
      <name val="Calibri"/>
      <charset val="134"/>
    </font>
    <font>
      <sz val="11"/>
      <color indexed="59"/>
      <name val="Calibri"/>
      <charset val="134"/>
    </font>
    <font>
      <sz val="11"/>
      <color indexed="9"/>
      <name val="Calibri"/>
      <charset val="134"/>
    </font>
    <font>
      <sz val="11"/>
      <color indexed="8"/>
      <name val="Calibri"/>
      <charset val="134"/>
    </font>
    <font>
      <i/>
      <sz val="9"/>
      <name val="Tahoma"/>
      <charset val="134"/>
    </font>
    <font>
      <b/>
      <i/>
      <sz val="9"/>
      <name val="Tahoma"/>
      <charset val="134"/>
    </font>
    <font>
      <sz val="9"/>
      <name val="Tahoma"/>
      <charset val="134"/>
    </font>
    <font>
      <b/>
      <sz val="9"/>
      <name val="Tahoma"/>
      <charset val="134"/>
    </font>
  </fonts>
  <fills count="24">
    <fill>
      <patternFill patternType="none"/>
    </fill>
    <fill>
      <patternFill patternType="gray125"/>
    </fill>
    <fill>
      <patternFill patternType="solid">
        <fgColor theme="0" tint="-0.149998474074526"/>
        <bgColor indexed="64"/>
      </patternFill>
    </fill>
    <fill>
      <patternFill patternType="solid">
        <fgColor indexed="9"/>
        <bgColor indexed="64"/>
      </patternFill>
    </fill>
    <fill>
      <patternFill patternType="solid">
        <fgColor theme="3" tint="0.799981688894314"/>
        <bgColor rgb="FFD6F4D9"/>
      </patternFill>
    </fill>
    <fill>
      <patternFill patternType="solid">
        <fgColor theme="3" tint="0.799981688894314"/>
        <bgColor indexed="64"/>
      </patternFill>
    </fill>
    <fill>
      <patternFill patternType="solid">
        <fgColor indexed="26"/>
        <bgColor indexed="64"/>
      </patternFill>
    </fill>
    <fill>
      <patternFill patternType="solid">
        <fgColor indexed="29"/>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0"/>
        <bgColor indexed="64"/>
      </patternFill>
    </fill>
    <fill>
      <patternFill patternType="solid">
        <fgColor indexed="47"/>
        <bgColor indexed="64"/>
      </patternFill>
    </fill>
    <fill>
      <patternFill patternType="solid">
        <fgColor indexed="51"/>
        <bgColor indexed="64"/>
      </patternFill>
    </fill>
    <fill>
      <patternFill patternType="solid">
        <fgColor indexed="52"/>
        <bgColor indexed="64"/>
      </patternFill>
    </fill>
    <fill>
      <patternFill patternType="solid">
        <fgColor indexed="14"/>
        <bgColor indexed="64"/>
      </patternFill>
    </fill>
    <fill>
      <patternFill patternType="solid">
        <fgColor indexed="46"/>
        <bgColor indexed="64"/>
      </patternFill>
    </fill>
    <fill>
      <patternFill patternType="solid">
        <fgColor indexed="61"/>
        <bgColor indexed="64"/>
      </patternFill>
    </fill>
    <fill>
      <patternFill patternType="solid">
        <fgColor indexed="20"/>
        <bgColor indexed="64"/>
      </patternFill>
    </fill>
    <fill>
      <patternFill patternType="solid">
        <fgColor indexed="23"/>
        <bgColor indexed="64"/>
      </patternFill>
    </fill>
    <fill>
      <patternFill patternType="solid">
        <fgColor indexed="15"/>
        <bgColor indexed="64"/>
      </patternFill>
    </fill>
    <fill>
      <patternFill patternType="solid">
        <fgColor indexed="41"/>
        <bgColor indexed="64"/>
      </patternFill>
    </fill>
    <fill>
      <patternFill patternType="solid">
        <fgColor indexed="10"/>
        <bgColor indexed="64"/>
      </patternFill>
    </fill>
  </fills>
  <borders count="22">
    <border>
      <left/>
      <right/>
      <top/>
      <bottom/>
      <diagonal/>
    </border>
    <border>
      <left/>
      <right/>
      <top style="thin">
        <color indexed="22"/>
      </top>
      <bottom style="thin">
        <color indexed="22"/>
      </bottom>
      <diagonal/>
    </border>
    <border>
      <left/>
      <right/>
      <top/>
      <bottom style="thin">
        <color theme="0" tint="-0.249946592608417"/>
      </bottom>
      <diagonal/>
    </border>
    <border>
      <left/>
      <right/>
      <top style="thin">
        <color theme="0" tint="-0.249946592608417"/>
      </top>
      <bottom style="thin">
        <color theme="0" tint="-0.249946592608417"/>
      </bottom>
      <diagonal/>
    </border>
    <border>
      <left/>
      <right/>
      <top/>
      <bottom style="medium">
        <color theme="0" tint="-0.349986266670736"/>
      </bottom>
      <diagonal/>
    </border>
    <border>
      <left/>
      <right/>
      <top/>
      <bottom style="thin">
        <color indexed="22"/>
      </bottom>
      <diagonal/>
    </border>
    <border>
      <left/>
      <right/>
      <top style="thin">
        <color rgb="FFEFEFEF"/>
      </top>
      <bottom style="thin">
        <color rgb="FFEFEFEF"/>
      </bottom>
      <diagonal/>
    </border>
    <border>
      <left style="medium">
        <color theme="0" tint="-0.249946592608417"/>
      </left>
      <right style="thin">
        <color theme="0" tint="-0.249946592608417"/>
      </right>
      <top/>
      <bottom/>
      <diagonal/>
    </border>
    <border>
      <left style="thin">
        <color theme="0" tint="-0.249946592608417"/>
      </left>
      <right style="thin">
        <color theme="0" tint="-0.249946592608417"/>
      </right>
      <top/>
      <bottom/>
      <diagonal/>
    </border>
    <border>
      <left style="medium">
        <color theme="0" tint="-0.249946592608417"/>
      </left>
      <right style="thin">
        <color theme="0" tint="-0.249946592608417"/>
      </right>
      <top/>
      <bottom style="medium">
        <color theme="0" tint="-0.349986266670736"/>
      </bottom>
      <diagonal/>
    </border>
    <border>
      <left style="thin">
        <color theme="0" tint="-0.249946592608417"/>
      </left>
      <right style="thin">
        <color theme="0" tint="-0.249946592608417"/>
      </right>
      <top/>
      <bottom style="medium">
        <color theme="0" tint="-0.349986266670736"/>
      </bottom>
      <diagonal/>
    </border>
    <border>
      <left style="thin">
        <color theme="0" tint="-0.249946592608417"/>
      </left>
      <right style="medium">
        <color theme="0" tint="-0.249946592608417"/>
      </right>
      <top/>
      <bottom/>
      <diagonal/>
    </border>
    <border>
      <left style="thin">
        <color theme="0" tint="-0.249946592608417"/>
      </left>
      <right style="medium">
        <color theme="0" tint="-0.249946592608417"/>
      </right>
      <top/>
      <bottom style="medium">
        <color theme="0" tint="-0.349986266670736"/>
      </bottom>
      <diagonal/>
    </border>
    <border>
      <left style="thin">
        <color indexed="55"/>
      </left>
      <right style="thin">
        <color indexed="55"/>
      </right>
      <top style="thin">
        <color indexed="55"/>
      </top>
      <bottom style="thin">
        <color indexed="55"/>
      </bottom>
      <diagonal/>
    </border>
    <border>
      <left/>
      <right/>
      <top/>
      <bottom style="thick">
        <color indexed="40"/>
      </bottom>
      <diagonal/>
    </border>
    <border>
      <left/>
      <right/>
      <top/>
      <bottom style="thick">
        <color indexed="51"/>
      </bottom>
      <diagonal/>
    </border>
    <border>
      <left/>
      <right/>
      <top/>
      <bottom style="medium">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0"/>
      </bottom>
      <diagonal/>
    </border>
    <border>
      <left/>
      <right/>
      <top style="thin">
        <color indexed="40"/>
      </top>
      <bottom style="double">
        <color indexed="40"/>
      </bottom>
      <diagonal/>
    </border>
  </borders>
  <cellStyleXfs count="49">
    <xf numFmtId="0" fontId="0" fillId="0" borderId="0"/>
    <xf numFmtId="176"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0" fillId="0" borderId="0" applyFont="0" applyFill="0" applyBorder="0" applyAlignment="0" applyProtection="0"/>
    <xf numFmtId="177"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17" fillId="0" borderId="0" applyNumberFormat="0" applyFill="0" applyBorder="0" applyAlignment="0" applyProtection="0">
      <alignment vertical="top"/>
      <protection locked="0"/>
    </xf>
    <xf numFmtId="0" fontId="23" fillId="0" borderId="0" applyNumberFormat="0" applyFill="0" applyBorder="0" applyAlignment="0" applyProtection="0">
      <alignment vertical="center"/>
    </xf>
    <xf numFmtId="0" fontId="0" fillId="6" borderId="13" applyNumberFormat="0" applyFon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27" fillId="0" borderId="14" applyNumberFormat="0" applyFill="0" applyAlignment="0" applyProtection="0"/>
    <xf numFmtId="0" fontId="28" fillId="0" borderId="15" applyNumberFormat="0" applyFill="0" applyAlignment="0" applyProtection="0"/>
    <xf numFmtId="0" fontId="29" fillId="0" borderId="16" applyNumberFormat="0" applyFill="0" applyAlignment="0" applyProtection="0"/>
    <xf numFmtId="0" fontId="29" fillId="0" borderId="0" applyNumberFormat="0" applyFill="0" applyBorder="0" applyAlignment="0" applyProtection="0"/>
    <xf numFmtId="0" fontId="30" fillId="7" borderId="17" applyNumberFormat="0" applyAlignment="0" applyProtection="0"/>
    <xf numFmtId="0" fontId="31" fillId="8" borderId="18" applyNumberFormat="0" applyAlignment="0" applyProtection="0"/>
    <xf numFmtId="0" fontId="32" fillId="8" borderId="17" applyNumberFormat="0" applyAlignment="0" applyProtection="0"/>
    <xf numFmtId="0" fontId="33" fillId="9" borderId="19" applyNumberFormat="0" applyAlignment="0" applyProtection="0"/>
    <xf numFmtId="0" fontId="34" fillId="0" borderId="20" applyNumberFormat="0" applyFill="0" applyAlignment="0" applyProtection="0"/>
    <xf numFmtId="0" fontId="35" fillId="0" borderId="21" applyNumberFormat="0" applyFill="0" applyAlignment="0" applyProtection="0"/>
    <xf numFmtId="0" fontId="36" fillId="10" borderId="0" applyNumberFormat="0" applyBorder="0" applyAlignment="0" applyProtection="0"/>
    <xf numFmtId="0" fontId="37" fillId="11" borderId="0" applyNumberFormat="0" applyBorder="0" applyAlignment="0" applyProtection="0"/>
    <xf numFmtId="0" fontId="38" fillId="6" borderId="0" applyNumberFormat="0" applyBorder="0" applyAlignment="0" applyProtection="0"/>
    <xf numFmtId="0" fontId="39" fillId="12" borderId="0" applyNumberFormat="0" applyBorder="0" applyAlignment="0" applyProtection="0"/>
    <xf numFmtId="0" fontId="40" fillId="13" borderId="0" applyNumberFormat="0" applyBorder="0" applyAlignment="0" applyProtection="0"/>
    <xf numFmtId="0" fontId="40" fillId="14" borderId="0" applyNumberFormat="0" applyBorder="0" applyAlignment="0" applyProtection="0"/>
    <xf numFmtId="0" fontId="39" fillId="15" borderId="0" applyNumberFormat="0" applyBorder="0" applyAlignment="0" applyProtection="0"/>
    <xf numFmtId="0" fontId="39" fillId="16" borderId="0" applyNumberFormat="0" applyBorder="0" applyAlignment="0" applyProtection="0"/>
    <xf numFmtId="0" fontId="40" fillId="17" borderId="0" applyNumberFormat="0" applyBorder="0" applyAlignment="0" applyProtection="0"/>
    <xf numFmtId="0" fontId="40" fillId="18" borderId="0" applyNumberFormat="0" applyBorder="0" applyAlignment="0" applyProtection="0"/>
    <xf numFmtId="0" fontId="39" fillId="19" borderId="0" applyNumberFormat="0" applyBorder="0" applyAlignment="0" applyProtection="0"/>
    <xf numFmtId="0" fontId="39" fillId="19" borderId="0" applyNumberFormat="0" applyBorder="0" applyAlignment="0" applyProtection="0"/>
    <xf numFmtId="0" fontId="40" fillId="17" borderId="0" applyNumberFormat="0" applyBorder="0" applyAlignment="0" applyProtection="0"/>
    <xf numFmtId="0" fontId="40" fillId="18" borderId="0" applyNumberFormat="0" applyBorder="0" applyAlignment="0" applyProtection="0"/>
    <xf numFmtId="0" fontId="39" fillId="19" borderId="0" applyNumberFormat="0" applyBorder="0" applyAlignment="0" applyProtection="0"/>
    <xf numFmtId="0" fontId="39" fillId="20" borderId="0" applyNumberFormat="0" applyBorder="0" applyAlignment="0" applyProtection="0"/>
    <xf numFmtId="0" fontId="40" fillId="13" borderId="0" applyNumberFormat="0" applyBorder="0" applyAlignment="0" applyProtection="0"/>
    <xf numFmtId="0" fontId="40" fillId="14" borderId="0" applyNumberFormat="0" applyBorder="0" applyAlignment="0" applyProtection="0"/>
    <xf numFmtId="0" fontId="39" fillId="15" borderId="0" applyNumberFormat="0" applyBorder="0" applyAlignment="0" applyProtection="0"/>
    <xf numFmtId="0" fontId="39" fillId="21" borderId="0" applyNumberFormat="0" applyBorder="0" applyAlignment="0" applyProtection="0"/>
    <xf numFmtId="0" fontId="40" fillId="22" borderId="0" applyNumberFormat="0" applyBorder="0" applyAlignment="0" applyProtection="0"/>
    <xf numFmtId="0" fontId="40" fillId="22" borderId="0" applyNumberFormat="0" applyBorder="0" applyAlignment="0" applyProtection="0"/>
    <xf numFmtId="0" fontId="39" fillId="12" borderId="0" applyNumberFormat="0" applyBorder="0" applyAlignment="0" applyProtection="0"/>
    <xf numFmtId="0" fontId="39" fillId="23"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39" fillId="7" borderId="0" applyNumberFormat="0" applyBorder="0" applyAlignment="0" applyProtection="0"/>
  </cellStyleXfs>
  <cellXfs count="73">
    <xf numFmtId="0" fontId="0" fillId="0" borderId="0" xfId="0"/>
    <xf numFmtId="0" fontId="0" fillId="0" borderId="0" xfId="0" applyFont="1"/>
    <xf numFmtId="0" fontId="1" fillId="2" borderId="1" xfId="0" applyFont="1" applyFill="1" applyBorder="1" applyAlignment="1">
      <alignment vertical="center"/>
    </xf>
    <xf numFmtId="0" fontId="1" fillId="0" borderId="1" xfId="0" applyFont="1" applyBorder="1"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pplyProtection="1">
      <alignment horizontal="center" vertical="center"/>
      <protection locked="0"/>
    </xf>
    <xf numFmtId="0" fontId="4" fillId="0" borderId="0" xfId="0" applyFont="1" applyAlignment="1" applyProtection="1">
      <alignment vertical="center"/>
      <protection locked="0"/>
    </xf>
    <xf numFmtId="0" fontId="5" fillId="0" borderId="0" xfId="0" applyFont="1" applyAlignment="1" applyProtection="1">
      <alignment horizontal="center" vertical="center"/>
      <protection locked="0"/>
    </xf>
    <xf numFmtId="0" fontId="6" fillId="3" borderId="0" xfId="6" applyNumberFormat="1" applyFont="1" applyFill="1" applyAlignment="1" applyProtection="1">
      <alignment horizontal="right"/>
      <protection locked="0"/>
    </xf>
    <xf numFmtId="0" fontId="5" fillId="0" borderId="0" xfId="0" applyFont="1" applyAlignment="1" applyProtection="1">
      <alignment vertical="center"/>
      <protection locked="0"/>
    </xf>
    <xf numFmtId="0" fontId="7" fillId="0" borderId="0" xfId="0" applyFont="1"/>
    <xf numFmtId="0" fontId="7" fillId="0" borderId="0" xfId="0" applyFont="1" applyAlignment="1">
      <alignment horizontal="right" vertical="center"/>
    </xf>
    <xf numFmtId="178" fontId="8" fillId="0" borderId="2" xfId="0" applyNumberFormat="1" applyFont="1" applyBorder="1" applyAlignment="1" applyProtection="1">
      <alignment horizontal="center" vertical="center" shrinkToFit="1"/>
      <protection locked="0"/>
    </xf>
    <xf numFmtId="178" fontId="8" fillId="0" borderId="3" xfId="0" applyNumberFormat="1" applyFont="1" applyBorder="1" applyAlignment="1" applyProtection="1">
      <alignment horizontal="center" vertical="center" shrinkToFit="1"/>
      <protection locked="0"/>
    </xf>
    <xf numFmtId="0" fontId="9" fillId="0" borderId="4" xfId="0" applyFont="1" applyBorder="1" applyAlignment="1">
      <alignment horizontal="left" vertical="center"/>
    </xf>
    <xf numFmtId="0" fontId="9" fillId="0" borderId="4" xfId="0" applyFont="1" applyBorder="1" applyAlignment="1">
      <alignment horizontal="center" vertical="center" wrapText="1"/>
    </xf>
    <xf numFmtId="0" fontId="10" fillId="0" borderId="4" xfId="0" applyFont="1" applyBorder="1" applyAlignment="1">
      <alignment horizontal="center" vertical="center" wrapText="1"/>
    </xf>
    <xf numFmtId="0" fontId="11" fillId="2" borderId="5" xfId="0" applyFont="1" applyFill="1" applyBorder="1" applyAlignment="1">
      <alignment horizontal="left" vertical="center"/>
    </xf>
    <xf numFmtId="0" fontId="11" fillId="2" borderId="5" xfId="0" applyFont="1" applyFill="1" applyBorder="1" applyAlignment="1">
      <alignment vertical="center" wrapText="1"/>
    </xf>
    <xf numFmtId="0" fontId="1" fillId="2" borderId="5" xfId="0" applyFont="1" applyFill="1" applyBorder="1" applyAlignment="1">
      <alignment vertical="center"/>
    </xf>
    <xf numFmtId="0" fontId="1" fillId="2" borderId="5" xfId="0" applyFont="1" applyFill="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vertical="center" wrapText="1"/>
    </xf>
    <xf numFmtId="0" fontId="12" fillId="0" borderId="6" xfId="0" applyFont="1" applyBorder="1" applyAlignment="1">
      <alignment horizontal="center" vertical="center"/>
    </xf>
    <xf numFmtId="0" fontId="11" fillId="2" borderId="1" xfId="0" applyFont="1" applyFill="1" applyBorder="1" applyAlignment="1">
      <alignment horizontal="left" vertical="center"/>
    </xf>
    <xf numFmtId="0" fontId="11" fillId="2" borderId="1" xfId="0" applyFont="1" applyFill="1" applyBorder="1" applyAlignment="1">
      <alignment vertical="center"/>
    </xf>
    <xf numFmtId="17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0" borderId="1" xfId="0" applyFont="1" applyBorder="1" applyAlignment="1">
      <alignment horizontal="left" vertical="center" wrapText="1" indent="1"/>
    </xf>
    <xf numFmtId="0" fontId="1" fillId="0" borderId="1" xfId="0" applyFont="1" applyBorder="1" applyAlignment="1">
      <alignment horizontal="left" vertical="center" indent="1"/>
    </xf>
    <xf numFmtId="0" fontId="13" fillId="0" borderId="1" xfId="0" applyFont="1" applyBorder="1" applyAlignment="1">
      <alignment vertical="center" wrapText="1"/>
    </xf>
    <xf numFmtId="0" fontId="1" fillId="0" borderId="1" xfId="0" applyFont="1" applyBorder="1" applyAlignment="1">
      <alignment horizontal="center" vertical="center"/>
    </xf>
    <xf numFmtId="0" fontId="14" fillId="0" borderId="1" xfId="0" applyFont="1" applyBorder="1" applyAlignment="1">
      <alignment vertical="center"/>
    </xf>
    <xf numFmtId="0" fontId="15" fillId="0" borderId="0" xfId="0" applyFont="1" applyProtection="1">
      <protection locked="0"/>
    </xf>
    <xf numFmtId="0" fontId="0" fillId="3" borderId="0" xfId="0" applyFill="1"/>
    <xf numFmtId="0" fontId="8" fillId="0" borderId="2" xfId="0" applyFont="1" applyBorder="1" applyAlignment="1" applyProtection="1">
      <alignment horizontal="center" vertical="center"/>
      <protection locked="0"/>
    </xf>
    <xf numFmtId="0" fontId="9" fillId="0" borderId="4" xfId="0" applyFont="1" applyBorder="1" applyAlignment="1">
      <alignment horizontal="center" vertical="center"/>
    </xf>
    <xf numFmtId="179" fontId="1" fillId="2" borderId="5" xfId="0" applyNumberFormat="1" applyFont="1" applyFill="1" applyBorder="1" applyAlignment="1">
      <alignment horizontal="right" vertical="center"/>
    </xf>
    <xf numFmtId="179" fontId="1" fillId="2" borderId="5" xfId="0" applyNumberFormat="1" applyFont="1" applyFill="1" applyBorder="1" applyAlignment="1">
      <alignment horizontal="center" vertical="center"/>
    </xf>
    <xf numFmtId="1" fontId="1" fillId="2" borderId="5" xfId="3" applyNumberFormat="1" applyFont="1" applyFill="1" applyBorder="1" applyAlignment="1" applyProtection="1">
      <alignment horizontal="center" vertical="center"/>
    </xf>
    <xf numFmtId="9" fontId="1" fillId="2" borderId="5" xfId="3" applyFont="1" applyFill="1" applyBorder="1" applyAlignment="1" applyProtection="1">
      <alignment horizontal="center" vertical="center"/>
    </xf>
    <xf numFmtId="179" fontId="12" fillId="4" borderId="6" xfId="0" applyNumberFormat="1" applyFont="1" applyFill="1" applyBorder="1" applyAlignment="1">
      <alignment horizontal="center" vertical="center"/>
    </xf>
    <xf numFmtId="1" fontId="12" fillId="5" borderId="6" xfId="0" applyNumberFormat="1" applyFont="1" applyFill="1" applyBorder="1" applyAlignment="1">
      <alignment horizontal="center" vertical="center"/>
    </xf>
    <xf numFmtId="9" fontId="12" fillId="5" borderId="6" xfId="3" applyNumberFormat="1" applyFont="1" applyFill="1" applyBorder="1" applyAlignment="1" applyProtection="1">
      <alignment horizontal="center" vertical="center"/>
    </xf>
    <xf numFmtId="0" fontId="1" fillId="2" borderId="1" xfId="0" applyFont="1" applyFill="1" applyBorder="1" applyAlignment="1">
      <alignment horizontal="left" vertical="center"/>
    </xf>
    <xf numFmtId="9" fontId="1" fillId="2" borderId="1" xfId="3" applyFont="1" applyFill="1" applyBorder="1" applyAlignment="1" applyProtection="1">
      <alignment horizontal="center" vertical="center"/>
    </xf>
    <xf numFmtId="9" fontId="12" fillId="5" borderId="6" xfId="3" applyFont="1" applyFill="1" applyBorder="1" applyAlignment="1" applyProtection="1">
      <alignment horizontal="center" vertical="center"/>
    </xf>
    <xf numFmtId="0" fontId="0" fillId="0" borderId="0" xfId="0" applyFont="1" applyAlignment="1">
      <alignment horizontal="right" vertical="center"/>
    </xf>
    <xf numFmtId="0" fontId="16" fillId="0" borderId="0" xfId="6" applyFont="1" applyBorder="1" applyAlignment="1" applyProtection="1">
      <alignment vertical="center"/>
    </xf>
    <xf numFmtId="0" fontId="17" fillId="0" borderId="0" xfId="6" applyAlignment="1" applyProtection="1">
      <alignment horizontal="left"/>
    </xf>
    <xf numFmtId="0" fontId="18" fillId="0" borderId="7" xfId="0" applyFont="1" applyBorder="1" applyAlignment="1">
      <alignment horizontal="center" vertical="center"/>
    </xf>
    <xf numFmtId="0" fontId="18" fillId="0" borderId="8" xfId="0" applyFont="1" applyBorder="1" applyAlignment="1">
      <alignment horizontal="center" vertical="center"/>
    </xf>
    <xf numFmtId="180" fontId="8" fillId="0" borderId="7" xfId="0" applyNumberFormat="1" applyFont="1" applyBorder="1" applyAlignment="1">
      <alignment horizontal="center" vertical="center"/>
    </xf>
    <xf numFmtId="180" fontId="8" fillId="0" borderId="8" xfId="0" applyNumberFormat="1" applyFont="1" applyBorder="1" applyAlignment="1">
      <alignment horizontal="center" vertical="center"/>
    </xf>
    <xf numFmtId="181" fontId="19" fillId="0" borderId="7" xfId="0" applyNumberFormat="1" applyFont="1" applyBorder="1" applyAlignment="1">
      <alignment horizontal="center" vertical="center" shrinkToFit="1"/>
    </xf>
    <xf numFmtId="181" fontId="19" fillId="0" borderId="8" xfId="0" applyNumberFormat="1" applyFont="1" applyBorder="1" applyAlignment="1">
      <alignment horizontal="center" vertical="center" shrinkToFit="1"/>
    </xf>
    <xf numFmtId="0" fontId="1" fillId="0" borderId="9" xfId="0" applyFont="1" applyBorder="1" applyAlignment="1">
      <alignment horizontal="center" vertical="center" shrinkToFit="1"/>
    </xf>
    <xf numFmtId="0" fontId="1" fillId="0" borderId="10" xfId="0" applyFont="1" applyBorder="1" applyAlignment="1">
      <alignment horizontal="center" vertical="center" shrinkToFit="1"/>
    </xf>
    <xf numFmtId="1" fontId="1" fillId="2" borderId="5" xfId="0" applyNumberFormat="1" applyFont="1" applyFill="1" applyBorder="1" applyAlignment="1">
      <alignment horizontal="center" vertical="center"/>
    </xf>
    <xf numFmtId="1" fontId="20" fillId="2" borderId="5" xfId="0" applyNumberFormat="1" applyFont="1" applyFill="1" applyBorder="1" applyAlignment="1">
      <alignment horizontal="center" vertical="center"/>
    </xf>
    <xf numFmtId="0" fontId="1" fillId="2" borderId="5" xfId="0" applyFont="1" applyFill="1" applyBorder="1" applyAlignment="1">
      <alignment horizontal="left" vertical="center"/>
    </xf>
    <xf numFmtId="1" fontId="12" fillId="0" borderId="6" xfId="0" applyNumberFormat="1" applyFont="1" applyBorder="1" applyAlignment="1">
      <alignment horizontal="center" vertical="center"/>
    </xf>
    <xf numFmtId="1" fontId="21" fillId="0" borderId="6" xfId="0" applyNumberFormat="1" applyFont="1" applyBorder="1" applyAlignment="1">
      <alignment horizontal="center" vertical="center"/>
    </xf>
    <xf numFmtId="1" fontId="1" fillId="2" borderId="1" xfId="0" applyNumberFormat="1" applyFont="1" applyFill="1" applyBorder="1" applyAlignment="1">
      <alignment horizontal="center" vertical="center"/>
    </xf>
    <xf numFmtId="1" fontId="20" fillId="2" borderId="1" xfId="0" applyNumberFormat="1" applyFont="1" applyFill="1" applyBorder="1" applyAlignment="1">
      <alignment horizontal="center" vertical="center"/>
    </xf>
    <xf numFmtId="1" fontId="1" fillId="0" borderId="1" xfId="0" applyNumberFormat="1" applyFont="1" applyBorder="1" applyAlignment="1">
      <alignment horizontal="center" vertical="center"/>
    </xf>
    <xf numFmtId="1" fontId="20" fillId="0" borderId="1" xfId="0" applyNumberFormat="1" applyFont="1" applyBorder="1" applyAlignment="1">
      <alignment horizontal="center" vertical="center"/>
    </xf>
    <xf numFmtId="9" fontId="1" fillId="0" borderId="1" xfId="0" applyNumberFormat="1" applyFont="1" applyBorder="1" applyAlignment="1">
      <alignment horizontal="left" vertical="center"/>
    </xf>
    <xf numFmtId="0" fontId="18" fillId="0" borderId="11" xfId="0" applyFont="1" applyBorder="1" applyAlignment="1">
      <alignment horizontal="center" vertical="center"/>
    </xf>
    <xf numFmtId="180" fontId="8" fillId="0" borderId="11" xfId="0" applyNumberFormat="1" applyFont="1" applyBorder="1" applyAlignment="1">
      <alignment horizontal="center" vertical="center"/>
    </xf>
    <xf numFmtId="181" fontId="19" fillId="0" borderId="11" xfId="0" applyNumberFormat="1" applyFont="1" applyBorder="1" applyAlignment="1">
      <alignment horizontal="center" vertical="center" shrinkToFit="1"/>
    </xf>
    <xf numFmtId="0" fontId="1" fillId="0" borderId="12" xfId="0" applyFont="1" applyBorder="1" applyAlignment="1">
      <alignment horizontal="center" vertical="center" shrinkToFit="1"/>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4">
    <dxf>
      <border>
        <left style="thin">
          <color rgb="FFC00000"/>
        </left>
        <right style="thin">
          <color rgb="FFC00000"/>
        </right>
      </border>
    </dxf>
    <dxf>
      <fill>
        <patternFill patternType="solid">
          <bgColor theme="0" tint="-0.499984740745262"/>
        </patternFill>
      </fill>
    </dxf>
    <dxf>
      <fill>
        <patternFill patternType="solid">
          <bgColor rgb="FF0070C0"/>
        </patternFill>
      </fill>
    </dxf>
    <dxf>
      <font>
        <color theme="0"/>
      </font>
      <fill>
        <patternFill patternType="solid">
          <bgColor theme="5"/>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99FF99"/>
      <rgbColor rgb="000000FF"/>
      <rgbColor rgb="00FFFF00"/>
      <rgbColor rgb="00DE3018"/>
      <rgbColor rgb="0053D4C9"/>
      <rgbColor rgb="006B0C00"/>
      <rgbColor rgb="00006500"/>
      <rgbColor rgb="00182C63"/>
      <rgbColor rgb="00819C00"/>
      <rgbColor rgb="00C9B783"/>
      <rgbColor rgb="00007F74"/>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6699FF"/>
      <rgbColor rgb="00CCECFF"/>
      <rgbColor rgb="00D6F4D9"/>
      <rgbColor rgb="00FFFFCC"/>
      <rgbColor rgb="0099CCFF"/>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00FFCCCC"/>
      <color rgb="00FF9900"/>
      <color rgb="0091D0FF"/>
      <color rgb="00CC00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Scroll" dx="22" fmlaLink="$H$4" horiz="1" max="100" min="1" val="8"/>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7</xdr:col>
      <xdr:colOff>254000</xdr:colOff>
      <xdr:row>5</xdr:row>
      <xdr:rowOff>142875</xdr:rowOff>
    </xdr:from>
    <xdr:to>
      <xdr:col>29</xdr:col>
      <xdr:colOff>16510</xdr:colOff>
      <xdr:row>14</xdr:row>
      <xdr:rowOff>244898</xdr:rowOff>
    </xdr:to>
    <xdr:sp>
      <xdr:nvSpPr>
        <xdr:cNvPr id="8236" name="Text Box 44" hidden="1"/>
        <xdr:cNvSpPr txBox="1">
          <a:spLocks noChangeArrowheads="1"/>
        </xdr:cNvSpPr>
      </xdr:nvSpPr>
      <xdr:spPr>
        <a:xfrm>
          <a:off x="5265420" y="1403985"/>
          <a:ext cx="3661410" cy="2301240"/>
        </a:xfrm>
        <a:prstGeom prst="rect">
          <a:avLst/>
        </a:prstGeom>
        <a:solidFill>
          <a:srgbClr val="FFFFE1"/>
        </a:solidFill>
        <a:ln w="9525">
          <a:solidFill>
            <a:srgbClr val="000000"/>
          </a:solidFill>
          <a:miter lim="800000"/>
        </a:ln>
        <a:effectLst>
          <a:outerShdw dist="35921" dir="2700000" algn="ctr" rotWithShape="0">
            <a:srgbClr val="000000"/>
          </a:outerShdw>
        </a:effectLst>
      </xdr:spPr>
    </xdr:sp>
    <xdr:clientData/>
  </xdr:twoCellAnchor>
  <mc:AlternateContent xmlns:mc="http://schemas.openxmlformats.org/markup-compatibility/2006">
    <mc:Choice xmlns:a14="http://schemas.microsoft.com/office/drawing/2010/main" Requires="a14">
      <xdr:twoCellAnchor editAs="oneCell">
        <xdr:from>
          <xdr:col>9</xdr:col>
          <xdr:colOff>95250</xdr:colOff>
          <xdr:row>1</xdr:row>
          <xdr:rowOff>123825</xdr:rowOff>
        </xdr:from>
        <xdr:to>
          <xdr:col>27</xdr:col>
          <xdr:colOff>104775</xdr:colOff>
          <xdr:row>2</xdr:row>
          <xdr:rowOff>114300</xdr:rowOff>
        </xdr:to>
        <xdr:sp>
          <xdr:nvSpPr>
            <xdr:cNvPr id="8238" name="Scroll Bar 46" hidden="1">
              <a:extLst>
                <a:ext uri="{63B3BB69-23CF-44E3-9099-C40C66FF867C}">
                  <a14:compatExt spid="_x0000_s8238"/>
                </a:ext>
              </a:extLst>
            </xdr:cNvPr>
            <xdr:cNvSpPr/>
          </xdr:nvSpPr>
          <xdr:spPr>
            <a:xfrm>
              <a:off x="5591810" y="504825"/>
              <a:ext cx="3077845" cy="219075"/>
            </a:xfrm>
            <a:prstGeom prst="rect">
              <a:avLst/>
            </a:prstGeom>
          </xdr:spPr>
        </xdr:sp>
        <xdr:clientData fPrintsWithSheet="0"/>
      </xdr:twoCellAnchor>
    </mc:Choice>
    <mc:Fallback/>
  </mc:AlternateContent>
</xdr:wsDr>
</file>

<file path=xl/theme/theme1.xml><?xml version="1.0" encoding="utf-8"?>
<a:theme xmlns:a="http://schemas.openxmlformats.org/drawingml/2006/main" name="Office Theme">
  <a:themeElements>
    <a:clrScheme name="v42-Gantt">
      <a:dk1>
        <a:sysClr val="windowText" lastClr="000000"/>
      </a:dk1>
      <a:lt1>
        <a:sysClr val="window" lastClr="FFFFFF"/>
      </a:lt1>
      <a:dk2>
        <a:srgbClr val="3B8741"/>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ctrlProp" Target="../ctrlProps/ctrlProp1.xml"/><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pageSetUpPr fitToPage="1"/>
  </sheetPr>
  <dimension ref="A1:BN61"/>
  <sheetViews>
    <sheetView showGridLines="0" tabSelected="1" zoomScale="120" zoomScaleNormal="120" workbookViewId="0">
      <pane ySplit="7" topLeftCell="A27" activePane="bottomLeft" state="frozen"/>
      <selection/>
      <selection pane="bottomLeft" activeCell="U42" sqref="U42"/>
    </sheetView>
  </sheetViews>
  <sheetFormatPr defaultColWidth="9.14285714285714" defaultRowHeight="15.2"/>
  <cols>
    <col min="1" max="1" width="6.85714285714286" customWidth="1"/>
    <col min="2" max="2" width="25.8928571428571" customWidth="1"/>
    <col min="3" max="3" width="7.71428571428571" customWidth="1"/>
    <col min="4" max="4" width="6.85714285714286" hidden="1" customWidth="1"/>
    <col min="5" max="6" width="12" customWidth="1"/>
    <col min="7" max="7" width="6" customWidth="1"/>
    <col min="8" max="8" width="6.71428571428571" customWidth="1"/>
    <col min="9" max="9" width="0.107142857142857" customWidth="1"/>
    <col min="10" max="10" width="1.85714285714286" customWidth="1"/>
    <col min="11" max="66" width="2.42857142857143" customWidth="1"/>
  </cols>
  <sheetData>
    <row r="1" ht="30" customHeight="1" spans="1:31">
      <c r="A1" s="6" t="s">
        <v>0</v>
      </c>
      <c r="B1" s="6"/>
      <c r="C1" s="6"/>
      <c r="D1" s="7"/>
      <c r="E1" s="7"/>
      <c r="F1" s="7"/>
      <c r="I1" s="48"/>
      <c r="K1" s="49"/>
      <c r="L1" s="49"/>
      <c r="M1" s="49"/>
      <c r="N1" s="49"/>
      <c r="O1" s="49"/>
      <c r="Q1" s="49"/>
      <c r="R1" s="49"/>
      <c r="S1" s="49"/>
      <c r="T1" s="49"/>
      <c r="U1" s="49"/>
      <c r="V1" s="49"/>
      <c r="W1" s="49"/>
      <c r="X1" s="49"/>
      <c r="Y1" s="49"/>
      <c r="Z1" s="49"/>
      <c r="AA1" s="49"/>
      <c r="AB1" s="49"/>
      <c r="AC1" s="49"/>
      <c r="AD1" s="49"/>
      <c r="AE1" s="49"/>
    </row>
    <row r="2" ht="18" customHeight="1" spans="1:16">
      <c r="A2" s="8" t="s">
        <v>1</v>
      </c>
      <c r="B2" s="8"/>
      <c r="C2" s="8"/>
      <c r="D2" s="9"/>
      <c r="E2" s="34"/>
      <c r="F2" s="34"/>
      <c r="H2" s="35"/>
      <c r="P2" s="49"/>
    </row>
    <row r="3" ht="16.8" spans="1:27">
      <c r="A3" s="10"/>
      <c r="B3" s="1"/>
      <c r="H3" s="35"/>
      <c r="K3" s="50"/>
      <c r="L3" s="50"/>
      <c r="M3" s="50"/>
      <c r="N3" s="50"/>
      <c r="O3" s="50"/>
      <c r="P3" s="50"/>
      <c r="Q3" s="50"/>
      <c r="R3" s="50"/>
      <c r="S3" s="50"/>
      <c r="T3" s="50"/>
      <c r="U3" s="50"/>
      <c r="V3" s="50"/>
      <c r="W3" s="50"/>
      <c r="X3" s="50"/>
      <c r="Y3" s="50"/>
      <c r="Z3" s="50"/>
      <c r="AA3" s="50"/>
    </row>
    <row r="4" ht="17.25" customHeight="1" spans="1:66">
      <c r="A4" s="11"/>
      <c r="B4" s="12" t="s">
        <v>2</v>
      </c>
      <c r="C4" s="13">
        <v>45969</v>
      </c>
      <c r="D4" s="13"/>
      <c r="E4" s="13"/>
      <c r="F4" s="11"/>
      <c r="G4" s="12" t="s">
        <v>3</v>
      </c>
      <c r="H4" s="36">
        <v>8</v>
      </c>
      <c r="I4" s="1"/>
      <c r="J4" s="11"/>
      <c r="K4" s="51" t="str">
        <f>"Week "&amp;(K6-($C$4-WEEKDAY($C$4,1)+2))/7+1</f>
        <v>Week 8</v>
      </c>
      <c r="L4" s="52"/>
      <c r="M4" s="52"/>
      <c r="N4" s="52"/>
      <c r="O4" s="52"/>
      <c r="P4" s="52"/>
      <c r="Q4" s="69"/>
      <c r="R4" s="51" t="str">
        <f>"Week "&amp;(R6-($C$4-WEEKDAY($C$4,1)+2))/7+1</f>
        <v>Week 9</v>
      </c>
      <c r="S4" s="52"/>
      <c r="T4" s="52"/>
      <c r="U4" s="52"/>
      <c r="V4" s="52"/>
      <c r="W4" s="52"/>
      <c r="X4" s="69"/>
      <c r="Y4" s="51" t="str">
        <f>"Week "&amp;(Y6-($C$4-WEEKDAY($C$4,1)+2))/7+1</f>
        <v>Week 10</v>
      </c>
      <c r="Z4" s="52"/>
      <c r="AA4" s="52"/>
      <c r="AB4" s="52"/>
      <c r="AC4" s="52"/>
      <c r="AD4" s="52"/>
      <c r="AE4" s="69"/>
      <c r="AF4" s="51" t="str">
        <f>"Week "&amp;(AF6-($C$4-WEEKDAY($C$4,1)+2))/7+1</f>
        <v>Week 11</v>
      </c>
      <c r="AG4" s="52"/>
      <c r="AH4" s="52"/>
      <c r="AI4" s="52"/>
      <c r="AJ4" s="52"/>
      <c r="AK4" s="52"/>
      <c r="AL4" s="69"/>
      <c r="AM4" s="51" t="str">
        <f>"Week "&amp;(AM6-($C$4-WEEKDAY($C$4,1)+2))/7+1</f>
        <v>Week 12</v>
      </c>
      <c r="AN4" s="52"/>
      <c r="AO4" s="52"/>
      <c r="AP4" s="52"/>
      <c r="AQ4" s="52"/>
      <c r="AR4" s="52"/>
      <c r="AS4" s="69"/>
      <c r="AT4" s="51" t="str">
        <f>"Week "&amp;(AT6-($C$4-WEEKDAY($C$4,1)+2))/7+1</f>
        <v>Week 13</v>
      </c>
      <c r="AU4" s="52"/>
      <c r="AV4" s="52"/>
      <c r="AW4" s="52"/>
      <c r="AX4" s="52"/>
      <c r="AY4" s="52"/>
      <c r="AZ4" s="69"/>
      <c r="BA4" s="51" t="str">
        <f>"Week "&amp;(BA6-($C$4-WEEKDAY($C$4,1)+2))/7+1</f>
        <v>Week 14</v>
      </c>
      <c r="BB4" s="52"/>
      <c r="BC4" s="52"/>
      <c r="BD4" s="52"/>
      <c r="BE4" s="52"/>
      <c r="BF4" s="52"/>
      <c r="BG4" s="69"/>
      <c r="BH4" s="51" t="str">
        <f>"Week "&amp;(BH6-($C$4-WEEKDAY($C$4,1)+2))/7+1</f>
        <v>Week 15</v>
      </c>
      <c r="BI4" s="52"/>
      <c r="BJ4" s="52"/>
      <c r="BK4" s="52"/>
      <c r="BL4" s="52"/>
      <c r="BM4" s="52"/>
      <c r="BN4" s="69"/>
    </row>
    <row r="5" ht="17.25" customHeight="1" spans="1:66">
      <c r="A5" s="11"/>
      <c r="B5" s="12" t="s">
        <v>4</v>
      </c>
      <c r="C5" s="14"/>
      <c r="D5" s="14"/>
      <c r="E5" s="14"/>
      <c r="F5" s="11"/>
      <c r="G5" s="11"/>
      <c r="H5" s="11"/>
      <c r="I5" s="11"/>
      <c r="J5" s="11"/>
      <c r="K5" s="53">
        <f>K6</f>
        <v>46013</v>
      </c>
      <c r="L5" s="54"/>
      <c r="M5" s="54"/>
      <c r="N5" s="54"/>
      <c r="O5" s="54"/>
      <c r="P5" s="54"/>
      <c r="Q5" s="70"/>
      <c r="R5" s="53">
        <f>R6</f>
        <v>46020</v>
      </c>
      <c r="S5" s="54"/>
      <c r="T5" s="54"/>
      <c r="U5" s="54"/>
      <c r="V5" s="54"/>
      <c r="W5" s="54"/>
      <c r="X5" s="70"/>
      <c r="Y5" s="53">
        <f>Y6</f>
        <v>46027</v>
      </c>
      <c r="Z5" s="54"/>
      <c r="AA5" s="54"/>
      <c r="AB5" s="54"/>
      <c r="AC5" s="54"/>
      <c r="AD5" s="54"/>
      <c r="AE5" s="70"/>
      <c r="AF5" s="53">
        <f>AF6</f>
        <v>46034</v>
      </c>
      <c r="AG5" s="54"/>
      <c r="AH5" s="54"/>
      <c r="AI5" s="54"/>
      <c r="AJ5" s="54"/>
      <c r="AK5" s="54"/>
      <c r="AL5" s="70"/>
      <c r="AM5" s="53">
        <f>AM6</f>
        <v>46041</v>
      </c>
      <c r="AN5" s="54"/>
      <c r="AO5" s="54"/>
      <c r="AP5" s="54"/>
      <c r="AQ5" s="54"/>
      <c r="AR5" s="54"/>
      <c r="AS5" s="70"/>
      <c r="AT5" s="53">
        <f>AT6</f>
        <v>46048</v>
      </c>
      <c r="AU5" s="54"/>
      <c r="AV5" s="54"/>
      <c r="AW5" s="54"/>
      <c r="AX5" s="54"/>
      <c r="AY5" s="54"/>
      <c r="AZ5" s="70"/>
      <c r="BA5" s="53">
        <f>BA6</f>
        <v>46055</v>
      </c>
      <c r="BB5" s="54"/>
      <c r="BC5" s="54"/>
      <c r="BD5" s="54"/>
      <c r="BE5" s="54"/>
      <c r="BF5" s="54"/>
      <c r="BG5" s="70"/>
      <c r="BH5" s="53">
        <f>BH6</f>
        <v>46062</v>
      </c>
      <c r="BI5" s="54"/>
      <c r="BJ5" s="54"/>
      <c r="BK5" s="54"/>
      <c r="BL5" s="54"/>
      <c r="BM5" s="54"/>
      <c r="BN5" s="70"/>
    </row>
    <row r="6" spans="1:66">
      <c r="A6" s="11"/>
      <c r="B6" s="11"/>
      <c r="C6" s="11"/>
      <c r="D6" s="11"/>
      <c r="E6" s="11"/>
      <c r="F6" s="11"/>
      <c r="G6" s="11"/>
      <c r="H6" s="11"/>
      <c r="I6" s="11"/>
      <c r="J6" s="11"/>
      <c r="K6" s="55">
        <f>C4-WEEKDAY(C4,1)+2+7*(H4-1)</f>
        <v>46013</v>
      </c>
      <c r="L6" s="56">
        <f t="shared" ref="L6:AQ6" si="0">K6+1</f>
        <v>46014</v>
      </c>
      <c r="M6" s="56">
        <f t="shared" si="0"/>
        <v>46015</v>
      </c>
      <c r="N6" s="56">
        <f t="shared" si="0"/>
        <v>46016</v>
      </c>
      <c r="O6" s="56">
        <f t="shared" si="0"/>
        <v>46017</v>
      </c>
      <c r="P6" s="56">
        <f t="shared" si="0"/>
        <v>46018</v>
      </c>
      <c r="Q6" s="71">
        <f t="shared" si="0"/>
        <v>46019</v>
      </c>
      <c r="R6" s="55">
        <f t="shared" si="0"/>
        <v>46020</v>
      </c>
      <c r="S6" s="56">
        <f t="shared" si="0"/>
        <v>46021</v>
      </c>
      <c r="T6" s="56">
        <f t="shared" si="0"/>
        <v>46022</v>
      </c>
      <c r="U6" s="56">
        <f t="shared" si="0"/>
        <v>46023</v>
      </c>
      <c r="V6" s="56">
        <f t="shared" si="0"/>
        <v>46024</v>
      </c>
      <c r="W6" s="56">
        <f t="shared" si="0"/>
        <v>46025</v>
      </c>
      <c r="X6" s="71">
        <f t="shared" si="0"/>
        <v>46026</v>
      </c>
      <c r="Y6" s="55">
        <f t="shared" si="0"/>
        <v>46027</v>
      </c>
      <c r="Z6" s="56">
        <f t="shared" si="0"/>
        <v>46028</v>
      </c>
      <c r="AA6" s="56">
        <f t="shared" si="0"/>
        <v>46029</v>
      </c>
      <c r="AB6" s="56">
        <f t="shared" si="0"/>
        <v>46030</v>
      </c>
      <c r="AC6" s="56">
        <f t="shared" si="0"/>
        <v>46031</v>
      </c>
      <c r="AD6" s="56">
        <f t="shared" si="0"/>
        <v>46032</v>
      </c>
      <c r="AE6" s="71">
        <f t="shared" si="0"/>
        <v>46033</v>
      </c>
      <c r="AF6" s="55">
        <f t="shared" si="0"/>
        <v>46034</v>
      </c>
      <c r="AG6" s="56">
        <f t="shared" si="0"/>
        <v>46035</v>
      </c>
      <c r="AH6" s="56">
        <f t="shared" si="0"/>
        <v>46036</v>
      </c>
      <c r="AI6" s="56">
        <f t="shared" si="0"/>
        <v>46037</v>
      </c>
      <c r="AJ6" s="56">
        <f t="shared" si="0"/>
        <v>46038</v>
      </c>
      <c r="AK6" s="56">
        <f t="shared" si="0"/>
        <v>46039</v>
      </c>
      <c r="AL6" s="71">
        <f t="shared" si="0"/>
        <v>46040</v>
      </c>
      <c r="AM6" s="55">
        <f t="shared" si="0"/>
        <v>46041</v>
      </c>
      <c r="AN6" s="56">
        <f t="shared" si="0"/>
        <v>46042</v>
      </c>
      <c r="AO6" s="56">
        <f t="shared" si="0"/>
        <v>46043</v>
      </c>
      <c r="AP6" s="56">
        <f t="shared" si="0"/>
        <v>46044</v>
      </c>
      <c r="AQ6" s="56">
        <f t="shared" si="0"/>
        <v>46045</v>
      </c>
      <c r="AR6" s="56">
        <f t="shared" ref="AR6:BN6" si="1">AQ6+1</f>
        <v>46046</v>
      </c>
      <c r="AS6" s="71">
        <f t="shared" si="1"/>
        <v>46047</v>
      </c>
      <c r="AT6" s="55">
        <f t="shared" si="1"/>
        <v>46048</v>
      </c>
      <c r="AU6" s="56">
        <f t="shared" si="1"/>
        <v>46049</v>
      </c>
      <c r="AV6" s="56">
        <f t="shared" si="1"/>
        <v>46050</v>
      </c>
      <c r="AW6" s="56">
        <f t="shared" si="1"/>
        <v>46051</v>
      </c>
      <c r="AX6" s="56">
        <f t="shared" si="1"/>
        <v>46052</v>
      </c>
      <c r="AY6" s="56">
        <f t="shared" si="1"/>
        <v>46053</v>
      </c>
      <c r="AZ6" s="71">
        <f t="shared" si="1"/>
        <v>46054</v>
      </c>
      <c r="BA6" s="55">
        <f t="shared" si="1"/>
        <v>46055</v>
      </c>
      <c r="BB6" s="56">
        <f t="shared" si="1"/>
        <v>46056</v>
      </c>
      <c r="BC6" s="56">
        <f t="shared" si="1"/>
        <v>46057</v>
      </c>
      <c r="BD6" s="56">
        <f t="shared" si="1"/>
        <v>46058</v>
      </c>
      <c r="BE6" s="56">
        <f t="shared" si="1"/>
        <v>46059</v>
      </c>
      <c r="BF6" s="56">
        <f t="shared" si="1"/>
        <v>46060</v>
      </c>
      <c r="BG6" s="71">
        <f t="shared" si="1"/>
        <v>46061</v>
      </c>
      <c r="BH6" s="55">
        <f t="shared" si="1"/>
        <v>46062</v>
      </c>
      <c r="BI6" s="56">
        <f t="shared" si="1"/>
        <v>46063</v>
      </c>
      <c r="BJ6" s="56">
        <f t="shared" si="1"/>
        <v>46064</v>
      </c>
      <c r="BK6" s="56">
        <f t="shared" si="1"/>
        <v>46065</v>
      </c>
      <c r="BL6" s="56">
        <f t="shared" si="1"/>
        <v>46066</v>
      </c>
      <c r="BM6" s="56">
        <f t="shared" si="1"/>
        <v>46067</v>
      </c>
      <c r="BN6" s="71">
        <f t="shared" si="1"/>
        <v>46068</v>
      </c>
    </row>
    <row r="7" s="1" customFormat="1" customHeight="1" spans="1:66">
      <c r="A7" s="15" t="s">
        <v>5</v>
      </c>
      <c r="B7" s="15" t="s">
        <v>6</v>
      </c>
      <c r="C7" s="16" t="s">
        <v>7</v>
      </c>
      <c r="D7" s="17" t="s">
        <v>8</v>
      </c>
      <c r="E7" s="37" t="s">
        <v>9</v>
      </c>
      <c r="F7" s="37" t="s">
        <v>10</v>
      </c>
      <c r="G7" s="16" t="s">
        <v>11</v>
      </c>
      <c r="H7" s="16" t="s">
        <v>12</v>
      </c>
      <c r="I7" s="16" t="s">
        <v>13</v>
      </c>
      <c r="J7" s="16"/>
      <c r="K7" s="57" t="str">
        <f t="shared" ref="K7:AP7" si="2">CHOOSE(WEEKDAY(K6,1),"S","M","T","W","T","F","S")</f>
        <v>M</v>
      </c>
      <c r="L7" s="58" t="str">
        <f t="shared" si="2"/>
        <v>T</v>
      </c>
      <c r="M7" s="58" t="str">
        <f t="shared" si="2"/>
        <v>W</v>
      </c>
      <c r="N7" s="58" t="str">
        <f t="shared" si="2"/>
        <v>T</v>
      </c>
      <c r="O7" s="58" t="str">
        <f t="shared" si="2"/>
        <v>F</v>
      </c>
      <c r="P7" s="58" t="str">
        <f t="shared" si="2"/>
        <v>S</v>
      </c>
      <c r="Q7" s="72" t="str">
        <f t="shared" si="2"/>
        <v>S</v>
      </c>
      <c r="R7" s="57" t="str">
        <f t="shared" si="2"/>
        <v>M</v>
      </c>
      <c r="S7" s="58" t="str">
        <f t="shared" si="2"/>
        <v>T</v>
      </c>
      <c r="T7" s="58" t="str">
        <f t="shared" si="2"/>
        <v>W</v>
      </c>
      <c r="U7" s="58" t="str">
        <f t="shared" si="2"/>
        <v>T</v>
      </c>
      <c r="V7" s="58" t="str">
        <f t="shared" si="2"/>
        <v>F</v>
      </c>
      <c r="W7" s="58" t="str">
        <f t="shared" si="2"/>
        <v>S</v>
      </c>
      <c r="X7" s="72" t="str">
        <f t="shared" si="2"/>
        <v>S</v>
      </c>
      <c r="Y7" s="57" t="str">
        <f t="shared" si="2"/>
        <v>M</v>
      </c>
      <c r="Z7" s="58" t="str">
        <f t="shared" si="2"/>
        <v>T</v>
      </c>
      <c r="AA7" s="58" t="str">
        <f t="shared" si="2"/>
        <v>W</v>
      </c>
      <c r="AB7" s="58" t="str">
        <f t="shared" si="2"/>
        <v>T</v>
      </c>
      <c r="AC7" s="58" t="str">
        <f t="shared" si="2"/>
        <v>F</v>
      </c>
      <c r="AD7" s="58" t="str">
        <f t="shared" si="2"/>
        <v>S</v>
      </c>
      <c r="AE7" s="72" t="str">
        <f t="shared" si="2"/>
        <v>S</v>
      </c>
      <c r="AF7" s="57" t="str">
        <f t="shared" si="2"/>
        <v>M</v>
      </c>
      <c r="AG7" s="58" t="str">
        <f t="shared" si="2"/>
        <v>T</v>
      </c>
      <c r="AH7" s="58" t="str">
        <f t="shared" si="2"/>
        <v>W</v>
      </c>
      <c r="AI7" s="58" t="str">
        <f t="shared" si="2"/>
        <v>T</v>
      </c>
      <c r="AJ7" s="58" t="str">
        <f t="shared" si="2"/>
        <v>F</v>
      </c>
      <c r="AK7" s="58" t="str">
        <f t="shared" si="2"/>
        <v>S</v>
      </c>
      <c r="AL7" s="72" t="str">
        <f t="shared" si="2"/>
        <v>S</v>
      </c>
      <c r="AM7" s="57" t="str">
        <f t="shared" si="2"/>
        <v>M</v>
      </c>
      <c r="AN7" s="58" t="str">
        <f t="shared" si="2"/>
        <v>T</v>
      </c>
      <c r="AO7" s="58" t="str">
        <f t="shared" si="2"/>
        <v>W</v>
      </c>
      <c r="AP7" s="58" t="str">
        <f t="shared" si="2"/>
        <v>T</v>
      </c>
      <c r="AQ7" s="58" t="str">
        <f t="shared" ref="AQ7:BN7" si="3">CHOOSE(WEEKDAY(AQ6,1),"S","M","T","W","T","F","S")</f>
        <v>F</v>
      </c>
      <c r="AR7" s="58" t="str">
        <f t="shared" si="3"/>
        <v>S</v>
      </c>
      <c r="AS7" s="72" t="str">
        <f t="shared" si="3"/>
        <v>S</v>
      </c>
      <c r="AT7" s="57" t="str">
        <f t="shared" si="3"/>
        <v>M</v>
      </c>
      <c r="AU7" s="58" t="str">
        <f t="shared" si="3"/>
        <v>T</v>
      </c>
      <c r="AV7" s="58" t="str">
        <f t="shared" si="3"/>
        <v>W</v>
      </c>
      <c r="AW7" s="58" t="str">
        <f t="shared" si="3"/>
        <v>T</v>
      </c>
      <c r="AX7" s="58" t="str">
        <f t="shared" si="3"/>
        <v>F</v>
      </c>
      <c r="AY7" s="58" t="str">
        <f t="shared" si="3"/>
        <v>S</v>
      </c>
      <c r="AZ7" s="72" t="str">
        <f t="shared" si="3"/>
        <v>S</v>
      </c>
      <c r="BA7" s="57" t="str">
        <f t="shared" si="3"/>
        <v>M</v>
      </c>
      <c r="BB7" s="58" t="str">
        <f t="shared" si="3"/>
        <v>T</v>
      </c>
      <c r="BC7" s="58" t="str">
        <f t="shared" si="3"/>
        <v>W</v>
      </c>
      <c r="BD7" s="58" t="str">
        <f t="shared" si="3"/>
        <v>T</v>
      </c>
      <c r="BE7" s="58" t="str">
        <f t="shared" si="3"/>
        <v>F</v>
      </c>
      <c r="BF7" s="58" t="str">
        <f t="shared" si="3"/>
        <v>S</v>
      </c>
      <c r="BG7" s="72" t="str">
        <f t="shared" si="3"/>
        <v>S</v>
      </c>
      <c r="BH7" s="57" t="str">
        <f t="shared" si="3"/>
        <v>M</v>
      </c>
      <c r="BI7" s="58" t="str">
        <f t="shared" si="3"/>
        <v>T</v>
      </c>
      <c r="BJ7" s="58" t="str">
        <f t="shared" si="3"/>
        <v>W</v>
      </c>
      <c r="BK7" s="58" t="str">
        <f t="shared" si="3"/>
        <v>T</v>
      </c>
      <c r="BL7" s="58" t="str">
        <f t="shared" si="3"/>
        <v>F</v>
      </c>
      <c r="BM7" s="58" t="str">
        <f t="shared" si="3"/>
        <v>S</v>
      </c>
      <c r="BN7" s="72" t="str">
        <f t="shared" si="3"/>
        <v>S</v>
      </c>
    </row>
    <row r="8" s="2" customFormat="1" ht="20.4" customHeight="1" spans="1:66">
      <c r="A8" s="18" t="str">
        <f>IF(ISERROR(VALUE(SUBSTITUTE(prevWBS,".",""))),"1",IF(ISERROR(FIND("`",SUBSTITUTE(prevWBS,".","`",1))),TEXT(VALUE(prevWBS)+1,"#"),TEXT(VALUE(LEFT(prevWBS,FIND("`",SUBSTITUTE(prevWBS,".","`",1))-1))+1,"#")))</f>
        <v>1</v>
      </c>
      <c r="B8" s="19" t="s">
        <v>14</v>
      </c>
      <c r="C8" s="20"/>
      <c r="D8" s="21"/>
      <c r="E8" s="38"/>
      <c r="F8" s="39" t="str">
        <f>IF(ISBLANK(E8)," - ",IF(G8=0,E8,E8+G8-1))</f>
        <v> - </v>
      </c>
      <c r="G8" s="40"/>
      <c r="H8" s="41"/>
      <c r="I8" s="59" t="str">
        <f t="shared" ref="I8:I24" si="4">IF(OR(F8=0,E8=0)," - ",NETWORKDAYS(E8,F8))</f>
        <v> - </v>
      </c>
      <c r="J8" s="60"/>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61"/>
      <c r="AZ8" s="61"/>
      <c r="BA8" s="61"/>
      <c r="BB8" s="61"/>
      <c r="BC8" s="61"/>
      <c r="BD8" s="61"/>
      <c r="BE8" s="61"/>
      <c r="BF8" s="61"/>
      <c r="BG8" s="61"/>
      <c r="BH8" s="61"/>
      <c r="BI8" s="61"/>
      <c r="BJ8" s="61"/>
      <c r="BK8" s="61"/>
      <c r="BL8" s="61"/>
      <c r="BM8" s="61"/>
      <c r="BN8" s="61"/>
    </row>
    <row r="9" s="3" customFormat="1" ht="20.4" spans="1:66">
      <c r="A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9" s="23" t="s">
        <v>15</v>
      </c>
      <c r="C9" s="3" t="s">
        <v>16</v>
      </c>
      <c r="D9" s="24"/>
      <c r="E9" s="42">
        <v>45969</v>
      </c>
      <c r="F9" s="42">
        <v>45979</v>
      </c>
      <c r="G9" s="43">
        <f>IF(OR(F9="",E9="",F9="-",E9="-"),"",(F9-E9)+1)</f>
        <v>11</v>
      </c>
      <c r="H9" s="44">
        <v>1</v>
      </c>
      <c r="I9" s="62">
        <f t="shared" si="4"/>
        <v>7</v>
      </c>
      <c r="J9" s="63"/>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row>
    <row r="10" s="3" customFormat="1" ht="20.4" spans="1:66">
      <c r="A1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1.2</v>
      </c>
      <c r="B10" s="23" t="s">
        <v>17</v>
      </c>
      <c r="C10" s="3" t="s">
        <v>16</v>
      </c>
      <c r="D10" s="24"/>
      <c r="E10" s="42">
        <v>45969</v>
      </c>
      <c r="F10" s="42">
        <v>45973</v>
      </c>
      <c r="G10" s="43">
        <f t="shared" ref="G10:G24" si="5">IF(OR(F10="",E10="",F10="-",E10="-"),"",(F10-E10)+1)</f>
        <v>5</v>
      </c>
      <c r="H10" s="44">
        <v>1</v>
      </c>
      <c r="I10" s="62">
        <f t="shared" si="4"/>
        <v>3</v>
      </c>
      <c r="J10" s="63"/>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row>
    <row r="11" s="3" customFormat="1" ht="20.4" spans="1:66">
      <c r="A1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1.3</v>
      </c>
      <c r="B11" s="23" t="s">
        <v>18</v>
      </c>
      <c r="C11" s="3" t="s">
        <v>16</v>
      </c>
      <c r="D11" s="24"/>
      <c r="E11" s="42">
        <v>45974</v>
      </c>
      <c r="F11" s="42">
        <v>45975</v>
      </c>
      <c r="G11" s="43">
        <f t="shared" si="5"/>
        <v>2</v>
      </c>
      <c r="H11" s="44">
        <v>1</v>
      </c>
      <c r="I11" s="62">
        <f t="shared" si="4"/>
        <v>2</v>
      </c>
      <c r="J11" s="63"/>
      <c r="K11" s="22"/>
      <c r="L11" s="22"/>
      <c r="M11" s="68"/>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row>
    <row r="12" s="3" customFormat="1" ht="20.4" spans="1:66">
      <c r="A1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1.4</v>
      </c>
      <c r="B12" s="23" t="s">
        <v>19</v>
      </c>
      <c r="C12" s="3" t="s">
        <v>16</v>
      </c>
      <c r="D12" s="24"/>
      <c r="E12" s="42">
        <v>45976</v>
      </c>
      <c r="F12" s="42">
        <v>45979</v>
      </c>
      <c r="G12" s="43">
        <f t="shared" si="5"/>
        <v>4</v>
      </c>
      <c r="H12" s="44">
        <v>1</v>
      </c>
      <c r="I12" s="62">
        <f t="shared" si="4"/>
        <v>2</v>
      </c>
      <c r="J12" s="63"/>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row>
    <row r="13" s="3" customFormat="1" ht="20.4" spans="1:66">
      <c r="A1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1.5</v>
      </c>
      <c r="B13" s="23" t="s">
        <v>20</v>
      </c>
      <c r="C13" s="3" t="s">
        <v>16</v>
      </c>
      <c r="D13" s="24"/>
      <c r="E13" s="42">
        <v>45980</v>
      </c>
      <c r="F13" s="42">
        <v>45981</v>
      </c>
      <c r="G13" s="43">
        <f t="shared" si="5"/>
        <v>2</v>
      </c>
      <c r="H13" s="44">
        <v>1</v>
      </c>
      <c r="I13" s="62">
        <f t="shared" si="4"/>
        <v>2</v>
      </c>
      <c r="J13" s="63"/>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row>
    <row r="14" s="3" customFormat="1" ht="20.4" spans="1:66">
      <c r="A1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1.6</v>
      </c>
      <c r="B14" s="23" t="s">
        <v>21</v>
      </c>
      <c r="C14" s="3" t="s">
        <v>16</v>
      </c>
      <c r="D14" s="24"/>
      <c r="E14" s="42">
        <v>45971</v>
      </c>
      <c r="F14" s="42">
        <v>45981</v>
      </c>
      <c r="G14" s="43">
        <f t="shared" si="5"/>
        <v>11</v>
      </c>
      <c r="H14" s="44">
        <v>1</v>
      </c>
      <c r="I14" s="62">
        <f t="shared" si="4"/>
        <v>9</v>
      </c>
      <c r="J14" s="63"/>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row>
    <row r="15" s="3" customFormat="1" ht="20.4" spans="1:66">
      <c r="A1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1.7</v>
      </c>
      <c r="B15" s="23" t="s">
        <v>22</v>
      </c>
      <c r="C15" s="3" t="s">
        <v>16</v>
      </c>
      <c r="D15" s="24"/>
      <c r="E15" s="42">
        <v>45982</v>
      </c>
      <c r="F15" s="42">
        <v>45984</v>
      </c>
      <c r="G15" s="43">
        <f t="shared" si="5"/>
        <v>3</v>
      </c>
      <c r="H15" s="44">
        <v>1</v>
      </c>
      <c r="I15" s="62">
        <f t="shared" si="4"/>
        <v>1</v>
      </c>
      <c r="J15" s="63"/>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row>
    <row r="16" s="2" customFormat="1" ht="20.4" spans="1:66">
      <c r="A16" s="25" t="str">
        <f>IF(ISERROR(VALUE(SUBSTITUTE(prevWBS,".",""))),"1",IF(ISERROR(FIND("`",SUBSTITUTE(prevWBS,".","`",1))),TEXT(VALUE(prevWBS)+1,"#"),TEXT(VALUE(LEFT(prevWBS,FIND("`",SUBSTITUTE(prevWBS,".","`",1))-1))+1,"#")))</f>
        <v>2</v>
      </c>
      <c r="B16" s="26" t="s">
        <v>23</v>
      </c>
      <c r="C16" s="27"/>
      <c r="D16" s="28"/>
      <c r="E16" s="27"/>
      <c r="F16" s="27" t="str">
        <f>IF(ISBLANK(E16)," - ",IF(G16=0,E16,E16+G16-1))</f>
        <v> - </v>
      </c>
      <c r="G16" s="45" t="str">
        <f t="shared" si="5"/>
        <v/>
      </c>
      <c r="H16" s="46"/>
      <c r="I16" s="64" t="str">
        <f t="shared" si="4"/>
        <v> - </v>
      </c>
      <c r="J16" s="6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5"/>
      <c r="BC16" s="45"/>
      <c r="BD16" s="45"/>
      <c r="BE16" s="45"/>
      <c r="BF16" s="45"/>
      <c r="BG16" s="45"/>
      <c r="BH16" s="45"/>
      <c r="BI16" s="45"/>
      <c r="BJ16" s="45"/>
      <c r="BK16" s="45"/>
      <c r="BL16" s="45"/>
      <c r="BM16" s="45"/>
      <c r="BN16" s="45"/>
    </row>
    <row r="17" s="3" customFormat="1" ht="20.4" spans="1:66">
      <c r="A1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2.1</v>
      </c>
      <c r="B17" s="23" t="s">
        <v>24</v>
      </c>
      <c r="C17" s="3" t="s">
        <v>16</v>
      </c>
      <c r="D17" s="24"/>
      <c r="E17" s="42">
        <v>45985</v>
      </c>
      <c r="F17" s="42">
        <v>45987</v>
      </c>
      <c r="G17" s="43">
        <f t="shared" si="5"/>
        <v>3</v>
      </c>
      <c r="H17" s="44">
        <v>1</v>
      </c>
      <c r="I17" s="62">
        <f t="shared" si="4"/>
        <v>3</v>
      </c>
      <c r="J17" s="63"/>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row>
    <row r="18" s="3" customFormat="1" ht="20.4" spans="1:66">
      <c r="A1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2.2</v>
      </c>
      <c r="B18" s="23" t="s">
        <v>25</v>
      </c>
      <c r="C18" s="3" t="s">
        <v>16</v>
      </c>
      <c r="D18" s="24"/>
      <c r="E18" s="42">
        <v>45988</v>
      </c>
      <c r="F18" s="42">
        <v>45989</v>
      </c>
      <c r="G18" s="43">
        <f t="shared" si="5"/>
        <v>2</v>
      </c>
      <c r="H18" s="44">
        <v>1</v>
      </c>
      <c r="I18" s="62">
        <f t="shared" si="4"/>
        <v>2</v>
      </c>
      <c r="J18" s="63"/>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row>
    <row r="19" s="3" customFormat="1" ht="20.4" spans="1:66">
      <c r="A1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2.3</v>
      </c>
      <c r="B19" s="23" t="s">
        <v>26</v>
      </c>
      <c r="C19" s="3" t="s">
        <v>16</v>
      </c>
      <c r="D19" s="24"/>
      <c r="E19" s="42">
        <v>45990</v>
      </c>
      <c r="F19" s="42">
        <v>45991</v>
      </c>
      <c r="G19" s="43">
        <f t="shared" si="5"/>
        <v>2</v>
      </c>
      <c r="H19" s="44">
        <v>1</v>
      </c>
      <c r="I19" s="62">
        <f t="shared" si="4"/>
        <v>0</v>
      </c>
      <c r="J19" s="63"/>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row>
    <row r="20" s="3" customFormat="1" ht="20.4" spans="1:66">
      <c r="A2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2.4</v>
      </c>
      <c r="B20" s="23" t="s">
        <v>27</v>
      </c>
      <c r="C20" s="3" t="s">
        <v>16</v>
      </c>
      <c r="D20" s="24"/>
      <c r="E20" s="42">
        <v>45992</v>
      </c>
      <c r="F20" s="42">
        <v>45994</v>
      </c>
      <c r="G20" s="43">
        <f t="shared" si="5"/>
        <v>3</v>
      </c>
      <c r="H20" s="44">
        <v>1</v>
      </c>
      <c r="I20" s="62">
        <f t="shared" si="4"/>
        <v>3</v>
      </c>
      <c r="J20" s="63"/>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row>
    <row r="21" s="3" customFormat="1" ht="20.4" spans="1:66">
      <c r="A2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2.5</v>
      </c>
      <c r="B21" s="23" t="s">
        <v>28</v>
      </c>
      <c r="C21" s="3" t="s">
        <v>16</v>
      </c>
      <c r="D21" s="24"/>
      <c r="E21" s="42">
        <v>45995</v>
      </c>
      <c r="F21" s="42">
        <v>45996</v>
      </c>
      <c r="G21" s="43">
        <f t="shared" si="5"/>
        <v>2</v>
      </c>
      <c r="H21" s="44">
        <v>1</v>
      </c>
      <c r="I21" s="62">
        <f t="shared" si="4"/>
        <v>2</v>
      </c>
      <c r="J21" s="63"/>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row>
    <row r="22" s="3" customFormat="1" ht="20.4" spans="1:66">
      <c r="A2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2.6</v>
      </c>
      <c r="B22" s="23" t="s">
        <v>29</v>
      </c>
      <c r="C22" s="3" t="s">
        <v>16</v>
      </c>
      <c r="D22" s="24"/>
      <c r="E22" s="42">
        <v>45997</v>
      </c>
      <c r="F22" s="42">
        <v>45999</v>
      </c>
      <c r="G22" s="43">
        <f t="shared" si="5"/>
        <v>3</v>
      </c>
      <c r="H22" s="44">
        <v>0</v>
      </c>
      <c r="I22" s="62">
        <f t="shared" si="4"/>
        <v>1</v>
      </c>
      <c r="J22" s="63"/>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row>
    <row r="23" s="2" customFormat="1" ht="20.4" spans="1:66">
      <c r="A23" s="25" t="str">
        <f>IF(ISERROR(VALUE(SUBSTITUTE(prevWBS,".",""))),"1",IF(ISERROR(FIND("`",SUBSTITUTE(prevWBS,".","`",1))),TEXT(VALUE(prevWBS)+1,"#"),TEXT(VALUE(LEFT(prevWBS,FIND("`",SUBSTITUTE(prevWBS,".","`",1))-1))+1,"#")))</f>
        <v>3</v>
      </c>
      <c r="B23" s="26" t="s">
        <v>30</v>
      </c>
      <c r="D23" s="28"/>
      <c r="E23" s="27"/>
      <c r="F23" s="27" t="str">
        <f>IF(ISBLANK(E23)," - ",IF(G23=0,E23,E23+G23-1))</f>
        <v> - </v>
      </c>
      <c r="G23" s="46" t="str">
        <f t="shared" si="5"/>
        <v/>
      </c>
      <c r="H23" s="46"/>
      <c r="I23" s="64" t="str">
        <f t="shared" si="4"/>
        <v> - </v>
      </c>
      <c r="J23" s="65"/>
      <c r="K23" s="45"/>
      <c r="L23" s="45"/>
      <c r="M23" s="45"/>
      <c r="N23" s="45"/>
      <c r="O23" s="45"/>
      <c r="P23" s="45"/>
      <c r="Q23" s="45"/>
      <c r="R23" s="45"/>
      <c r="S23" s="45"/>
      <c r="T23" s="45"/>
      <c r="U23" s="45"/>
      <c r="V23" s="45"/>
      <c r="W23" s="45"/>
      <c r="X23" s="45"/>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c r="AW23" s="45"/>
      <c r="AX23" s="45"/>
      <c r="AY23" s="45"/>
      <c r="AZ23" s="45"/>
      <c r="BA23" s="45"/>
      <c r="BB23" s="45"/>
      <c r="BC23" s="45"/>
      <c r="BD23" s="45"/>
      <c r="BE23" s="45"/>
      <c r="BF23" s="45"/>
      <c r="BG23" s="45"/>
      <c r="BH23" s="45"/>
      <c r="BI23" s="45"/>
      <c r="BJ23" s="45"/>
      <c r="BK23" s="45"/>
      <c r="BL23" s="45"/>
      <c r="BM23" s="45"/>
      <c r="BN23" s="45"/>
    </row>
    <row r="24" s="3" customFormat="1" ht="20.4" spans="1:66">
      <c r="A2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v>
      </c>
      <c r="B24" s="23" t="s">
        <v>31</v>
      </c>
      <c r="C24" s="3" t="s">
        <v>16</v>
      </c>
      <c r="D24" s="24"/>
      <c r="E24" s="42">
        <v>46001</v>
      </c>
      <c r="F24" s="42">
        <v>46016</v>
      </c>
      <c r="G24" s="43">
        <f t="shared" si="5"/>
        <v>16</v>
      </c>
      <c r="H24" s="44">
        <v>1</v>
      </c>
      <c r="I24" s="62">
        <f t="shared" si="4"/>
        <v>12</v>
      </c>
      <c r="J24" s="63"/>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row>
    <row r="25" s="3" customFormat="1" ht="20.4" spans="1:66">
      <c r="A25" s="22" t="s">
        <v>32</v>
      </c>
      <c r="B25" s="29" t="s">
        <v>33</v>
      </c>
      <c r="D25" s="24"/>
      <c r="E25" s="42">
        <v>46001</v>
      </c>
      <c r="F25" s="42">
        <v>46001</v>
      </c>
      <c r="G25" s="43">
        <f t="shared" ref="G25:G39" si="6">IF(OR(F25="",E25="",F25="-",E25="-"),"",(F25-E25)+1)</f>
        <v>1</v>
      </c>
      <c r="H25" s="44">
        <v>1</v>
      </c>
      <c r="I25" s="62"/>
      <c r="J25" s="63"/>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row>
    <row r="26" s="3" customFormat="1" ht="20.4" spans="1:66">
      <c r="A26" s="22" t="s">
        <v>34</v>
      </c>
      <c r="B26" s="30" t="s">
        <v>35</v>
      </c>
      <c r="D26" s="24"/>
      <c r="E26" s="42">
        <v>46002</v>
      </c>
      <c r="F26" s="42">
        <v>46002</v>
      </c>
      <c r="G26" s="43">
        <f t="shared" si="6"/>
        <v>1</v>
      </c>
      <c r="H26" s="44">
        <v>1</v>
      </c>
      <c r="I26" s="62"/>
      <c r="J26" s="63"/>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row>
    <row r="27" s="3" customFormat="1" ht="20.4" spans="1:66">
      <c r="A27" s="22" t="s">
        <v>36</v>
      </c>
      <c r="B27" s="29" t="s">
        <v>37</v>
      </c>
      <c r="D27" s="24"/>
      <c r="E27" s="42">
        <v>46003</v>
      </c>
      <c r="F27" s="42">
        <v>46003</v>
      </c>
      <c r="G27" s="43">
        <f t="shared" si="6"/>
        <v>1</v>
      </c>
      <c r="H27" s="44">
        <v>1</v>
      </c>
      <c r="I27" s="62"/>
      <c r="J27" s="63"/>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row>
    <row r="28" s="3" customFormat="1" ht="20.4" spans="1:66">
      <c r="A28" s="22" t="s">
        <v>38</v>
      </c>
      <c r="B28" s="29" t="s">
        <v>39</v>
      </c>
      <c r="D28" s="24"/>
      <c r="E28" s="42">
        <v>46004</v>
      </c>
      <c r="F28" s="42">
        <v>46004</v>
      </c>
      <c r="G28" s="43">
        <f t="shared" si="6"/>
        <v>1</v>
      </c>
      <c r="H28" s="44">
        <v>1</v>
      </c>
      <c r="I28" s="62"/>
      <c r="J28" s="63"/>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row>
    <row r="29" s="3" customFormat="1" ht="20.4" spans="1:66">
      <c r="A29" s="22" t="s">
        <v>40</v>
      </c>
      <c r="B29" s="29" t="s">
        <v>41</v>
      </c>
      <c r="D29" s="24"/>
      <c r="E29" s="42">
        <v>46005</v>
      </c>
      <c r="F29" s="42">
        <v>46006</v>
      </c>
      <c r="G29" s="43">
        <f t="shared" si="6"/>
        <v>2</v>
      </c>
      <c r="H29" s="44">
        <v>1</v>
      </c>
      <c r="I29" s="62"/>
      <c r="J29" s="63"/>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row>
    <row r="30" s="3" customFormat="1" ht="20.4" spans="1:66">
      <c r="A30" s="22" t="s">
        <v>42</v>
      </c>
      <c r="B30" s="29" t="s">
        <v>43</v>
      </c>
      <c r="D30" s="24"/>
      <c r="E30" s="42">
        <v>46007</v>
      </c>
      <c r="F30" s="42">
        <v>46008</v>
      </c>
      <c r="G30" s="43">
        <f t="shared" si="6"/>
        <v>2</v>
      </c>
      <c r="H30" s="44">
        <v>1</v>
      </c>
      <c r="I30" s="62"/>
      <c r="J30" s="63"/>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row>
    <row r="31" s="3" customFormat="1" ht="20.4" spans="1:66">
      <c r="A31" s="22" t="s">
        <v>44</v>
      </c>
      <c r="B31" s="29" t="s">
        <v>45</v>
      </c>
      <c r="D31" s="24"/>
      <c r="E31" s="42">
        <v>46009</v>
      </c>
      <c r="F31" s="42">
        <v>46009</v>
      </c>
      <c r="G31" s="43">
        <f t="shared" si="6"/>
        <v>1</v>
      </c>
      <c r="H31" s="44">
        <v>1</v>
      </c>
      <c r="I31" s="62"/>
      <c r="J31" s="63"/>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row>
    <row r="32" s="3" customFormat="1" ht="20.4" spans="1:66">
      <c r="A32" s="22" t="s">
        <v>46</v>
      </c>
      <c r="B32" s="29" t="s">
        <v>47</v>
      </c>
      <c r="D32" s="24"/>
      <c r="E32" s="42">
        <v>46010</v>
      </c>
      <c r="F32" s="42">
        <v>46012</v>
      </c>
      <c r="G32" s="43">
        <f t="shared" si="6"/>
        <v>3</v>
      </c>
      <c r="H32" s="44">
        <v>1</v>
      </c>
      <c r="I32" s="62"/>
      <c r="J32" s="63"/>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row>
    <row r="33" s="3" customFormat="1" ht="20.4" spans="1:66">
      <c r="A33" s="22" t="s">
        <v>48</v>
      </c>
      <c r="B33" s="29" t="s">
        <v>49</v>
      </c>
      <c r="D33" s="24"/>
      <c r="E33" s="42">
        <v>46013</v>
      </c>
      <c r="F33" s="42">
        <v>46015</v>
      </c>
      <c r="G33" s="43">
        <f t="shared" si="6"/>
        <v>3</v>
      </c>
      <c r="H33" s="44">
        <v>1</v>
      </c>
      <c r="I33" s="62"/>
      <c r="J33" s="63"/>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row>
    <row r="34" s="3" customFormat="1" ht="20.4" spans="1:66">
      <c r="A34" s="22" t="s">
        <v>50</v>
      </c>
      <c r="B34" s="29" t="s">
        <v>51</v>
      </c>
      <c r="D34" s="24"/>
      <c r="E34" s="42">
        <v>46016</v>
      </c>
      <c r="F34" s="42">
        <v>46016</v>
      </c>
      <c r="G34" s="43">
        <f t="shared" si="6"/>
        <v>1</v>
      </c>
      <c r="H34" s="44">
        <v>1</v>
      </c>
      <c r="I34" s="62"/>
      <c r="J34" s="63"/>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row>
    <row r="35" s="3" customFormat="1" ht="20.4" spans="1:66">
      <c r="A35" s="22">
        <v>3.2</v>
      </c>
      <c r="B35" s="23" t="s">
        <v>52</v>
      </c>
      <c r="C35" s="3" t="s">
        <v>53</v>
      </c>
      <c r="D35" s="24"/>
      <c r="E35" s="42">
        <v>46006</v>
      </c>
      <c r="F35" s="42">
        <v>46016</v>
      </c>
      <c r="G35" s="43">
        <f t="shared" si="6"/>
        <v>11</v>
      </c>
      <c r="H35" s="44">
        <v>1</v>
      </c>
      <c r="I35" s="62"/>
      <c r="J35" s="63"/>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row>
    <row r="36" s="3" customFormat="1" ht="20.4" spans="1:66">
      <c r="A3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3.3</v>
      </c>
      <c r="B36" s="23" t="s">
        <v>54</v>
      </c>
      <c r="C36" s="3" t="s">
        <v>16</v>
      </c>
      <c r="D36" s="24"/>
      <c r="E36" s="42">
        <v>46013</v>
      </c>
      <c r="F36" s="42">
        <v>46022</v>
      </c>
      <c r="G36" s="43">
        <f t="shared" si="6"/>
        <v>10</v>
      </c>
      <c r="H36" s="44">
        <v>0.8</v>
      </c>
      <c r="I36" s="62">
        <f>IF(OR(F36=0,E36=0)," - ",NETWORKDAYS(E36,F36))</f>
        <v>8</v>
      </c>
      <c r="J36" s="63"/>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row>
    <row r="37" s="3" customFormat="1" ht="20.4" spans="1:66">
      <c r="A3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3.4</v>
      </c>
      <c r="B37" s="23" t="s">
        <v>55</v>
      </c>
      <c r="C37" s="3" t="s">
        <v>16</v>
      </c>
      <c r="D37" s="24"/>
      <c r="E37" s="42">
        <v>46025</v>
      </c>
      <c r="F37" s="42">
        <v>46038</v>
      </c>
      <c r="G37" s="43">
        <f t="shared" si="6"/>
        <v>14</v>
      </c>
      <c r="H37" s="44">
        <v>1</v>
      </c>
      <c r="I37" s="62">
        <f>IF(OR(F37=0,E37=0)," - ",NETWORKDAYS(E37,F37))</f>
        <v>10</v>
      </c>
      <c r="J37" s="63"/>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row>
    <row r="38" s="3" customFormat="1" ht="20.4" spans="1:66">
      <c r="A38" s="22">
        <v>3.5</v>
      </c>
      <c r="B38" s="31" t="s">
        <v>56</v>
      </c>
      <c r="C38" s="3" t="s">
        <v>16</v>
      </c>
      <c r="D38" s="24"/>
      <c r="E38" s="42">
        <v>46027</v>
      </c>
      <c r="F38" s="42">
        <v>46040</v>
      </c>
      <c r="G38" s="43">
        <f>IF(OR(F38="",E38="",F38="-",E38="-"),"",(F38-E38)+1)</f>
        <v>14</v>
      </c>
      <c r="H38" s="44">
        <v>1</v>
      </c>
      <c r="I38" s="62"/>
      <c r="J38" s="63"/>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row>
    <row r="39" s="3" customFormat="1" ht="20.4" spans="1:66">
      <c r="A3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3.6</v>
      </c>
      <c r="B39" s="23" t="s">
        <v>57</v>
      </c>
      <c r="C39" s="3" t="s">
        <v>16</v>
      </c>
      <c r="D39" s="24"/>
      <c r="E39" s="42">
        <v>46039</v>
      </c>
      <c r="F39" s="42">
        <v>46044</v>
      </c>
      <c r="G39" s="43">
        <f>IF(OR(F39="",E39="",F39="-",E39="-"),"",(F39-E39)+1)</f>
        <v>6</v>
      </c>
      <c r="H39" s="44">
        <v>1</v>
      </c>
      <c r="I39" s="62">
        <f>IF(OR(F39=0,E39=0)," - ",NETWORKDAYS(E39,F39))</f>
        <v>4</v>
      </c>
      <c r="J39" s="63"/>
      <c r="K39" s="22"/>
      <c r="L39" s="22"/>
      <c r="M39" s="22"/>
      <c r="N39" s="22"/>
      <c r="O39" s="22"/>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2"/>
      <c r="BH39" s="22"/>
      <c r="BI39" s="22"/>
      <c r="BJ39" s="22"/>
      <c r="BK39" s="22"/>
      <c r="BL39" s="22"/>
      <c r="BM39" s="22"/>
      <c r="BN39" s="22"/>
    </row>
    <row r="40" s="3" customFormat="1" ht="20.4" spans="1:66">
      <c r="A40" s="22">
        <v>3.7</v>
      </c>
      <c r="B40" s="31" t="s">
        <v>58</v>
      </c>
      <c r="C40" s="3" t="s">
        <v>16</v>
      </c>
      <c r="D40" s="24"/>
      <c r="E40" s="42">
        <v>46040</v>
      </c>
      <c r="F40" s="42">
        <v>46042</v>
      </c>
      <c r="G40" s="43">
        <f>IF(OR(F40="",E40="",F40="-",E40="-"),"",(F40-E40)+1)</f>
        <v>3</v>
      </c>
      <c r="H40" s="44">
        <v>1</v>
      </c>
      <c r="I40" s="62"/>
      <c r="J40" s="63"/>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row>
    <row r="41" s="3" customFormat="1" ht="20.4" spans="1:66">
      <c r="A41" s="22">
        <v>3.8</v>
      </c>
      <c r="B41" s="31" t="s">
        <v>59</v>
      </c>
      <c r="C41" s="3" t="s">
        <v>16</v>
      </c>
      <c r="D41" s="24"/>
      <c r="E41" s="42">
        <v>46042</v>
      </c>
      <c r="F41" s="42">
        <v>46046</v>
      </c>
      <c r="G41" s="43">
        <f>IF(OR(F41="",E41="",F41="-",E41="-"),"",(F41-E41)+1)</f>
        <v>5</v>
      </c>
      <c r="H41" s="47">
        <v>0</v>
      </c>
      <c r="I41" s="62"/>
      <c r="J41" s="63"/>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row>
    <row r="42" s="3" customFormat="1" ht="20.4" spans="1:66">
      <c r="A4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3.9</v>
      </c>
      <c r="B42" s="23" t="s">
        <v>60</v>
      </c>
      <c r="C42" s="3" t="s">
        <v>16</v>
      </c>
      <c r="D42" s="24"/>
      <c r="E42" s="42">
        <v>46045</v>
      </c>
      <c r="F42" s="42">
        <v>46052</v>
      </c>
      <c r="G42" s="43">
        <f>IF(OR(F42="",E42="",F42="-",E42="-"),"",(F42-E42)+1)</f>
        <v>8</v>
      </c>
      <c r="H42" s="47">
        <v>0</v>
      </c>
      <c r="I42" s="62">
        <f t="shared" ref="I42:I50" si="7">IF(OR(F42=0,E42=0)," - ",NETWORKDAYS(E42,F42))</f>
        <v>6</v>
      </c>
      <c r="J42" s="6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2"/>
      <c r="BJ42" s="22"/>
      <c r="BK42" s="22"/>
      <c r="BL42" s="22"/>
      <c r="BM42" s="22"/>
      <c r="BN42" s="22"/>
    </row>
    <row r="43" s="2" customFormat="1" ht="20.4" spans="1:66">
      <c r="A43" s="25" t="str">
        <f>IF(ISERROR(VALUE(SUBSTITUTE(prevWBS,".",""))),"1",IF(ISERROR(FIND("`",SUBSTITUTE(prevWBS,".","`",1))),TEXT(VALUE(prevWBS)+1,"#"),TEXT(VALUE(LEFT(prevWBS,FIND("`",SUBSTITUTE(prevWBS,".","`",1))-1))+1,"#")))</f>
        <v>4</v>
      </c>
      <c r="B43" s="26" t="s">
        <v>61</v>
      </c>
      <c r="D43" s="28"/>
      <c r="E43" s="27"/>
      <c r="F43" s="27" t="str">
        <f>IF(ISBLANK(E43)," - ",IF(G43=0,E43,E43+G43-1))</f>
        <v> - </v>
      </c>
      <c r="G43" s="45" t="str">
        <f t="shared" ref="G43:G45" si="8">IF(OR(F43="",E43="",F43="-",E43="-"),"",(F43-E43)+1)</f>
        <v/>
      </c>
      <c r="H43" s="46"/>
      <c r="I43" s="64" t="str">
        <f t="shared" si="7"/>
        <v> - </v>
      </c>
      <c r="J43" s="65"/>
      <c r="K43" s="45"/>
      <c r="L43" s="45"/>
      <c r="M43" s="45"/>
      <c r="N43" s="45"/>
      <c r="O43" s="45"/>
      <c r="P43" s="45"/>
      <c r="Q43" s="45"/>
      <c r="R43" s="45"/>
      <c r="S43" s="45"/>
      <c r="T43" s="45"/>
      <c r="U43" s="45"/>
      <c r="V43" s="45"/>
      <c r="W43" s="45"/>
      <c r="X43" s="45"/>
      <c r="Y43" s="45"/>
      <c r="Z43" s="45"/>
      <c r="AA43" s="45"/>
      <c r="AB43" s="45"/>
      <c r="AC43" s="45"/>
      <c r="AD43" s="45"/>
      <c r="AE43" s="45"/>
      <c r="AF43" s="45"/>
      <c r="AG43" s="45"/>
      <c r="AH43" s="45"/>
      <c r="AI43" s="45"/>
      <c r="AJ43" s="45"/>
      <c r="AK43" s="45"/>
      <c r="AL43" s="45"/>
      <c r="AM43" s="45"/>
      <c r="AN43" s="45"/>
      <c r="AO43" s="45"/>
      <c r="AP43" s="45"/>
      <c r="AQ43" s="45"/>
      <c r="AR43" s="45"/>
      <c r="AS43" s="45"/>
      <c r="AT43" s="45"/>
      <c r="AU43" s="45"/>
      <c r="AV43" s="45"/>
      <c r="AW43" s="45"/>
      <c r="AX43" s="45"/>
      <c r="AY43" s="45"/>
      <c r="AZ43" s="45"/>
      <c r="BA43" s="45"/>
      <c r="BB43" s="45"/>
      <c r="BC43" s="45"/>
      <c r="BD43" s="45"/>
      <c r="BE43" s="45"/>
      <c r="BF43" s="45"/>
      <c r="BG43" s="45"/>
      <c r="BH43" s="45"/>
      <c r="BI43" s="45"/>
      <c r="BJ43" s="45"/>
      <c r="BK43" s="45"/>
      <c r="BL43" s="45"/>
      <c r="BM43" s="45"/>
      <c r="BN43" s="45"/>
    </row>
    <row r="44" s="3" customFormat="1" ht="20.4" spans="1:66">
      <c r="A4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v>
      </c>
      <c r="B44" s="23" t="s">
        <v>62</v>
      </c>
      <c r="C44" s="3" t="s">
        <v>16</v>
      </c>
      <c r="D44" s="24"/>
      <c r="E44" s="42">
        <v>46053</v>
      </c>
      <c r="F44" s="42">
        <v>46058</v>
      </c>
      <c r="G44" s="43">
        <f t="shared" si="8"/>
        <v>6</v>
      </c>
      <c r="H44" s="47">
        <v>0</v>
      </c>
      <c r="I44" s="62">
        <f t="shared" si="7"/>
        <v>4</v>
      </c>
      <c r="J44" s="63"/>
      <c r="K44" s="22"/>
      <c r="L44" s="22"/>
      <c r="M44" s="22"/>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2"/>
      <c r="BJ44" s="22"/>
      <c r="BK44" s="22"/>
      <c r="BL44" s="22"/>
      <c r="BM44" s="22"/>
      <c r="BN44" s="22"/>
    </row>
    <row r="45" s="3" customFormat="1" ht="20.4" spans="1:66">
      <c r="A4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4.2</v>
      </c>
      <c r="B45" s="23" t="s">
        <v>63</v>
      </c>
      <c r="C45" s="3" t="s">
        <v>16</v>
      </c>
      <c r="D45" s="24"/>
      <c r="E45" s="42">
        <v>46059</v>
      </c>
      <c r="F45" s="42">
        <v>46067</v>
      </c>
      <c r="G45" s="43">
        <f t="shared" si="8"/>
        <v>9</v>
      </c>
      <c r="H45" s="47">
        <v>0</v>
      </c>
      <c r="I45" s="62">
        <f t="shared" si="7"/>
        <v>6</v>
      </c>
      <c r="J45" s="63"/>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2"/>
      <c r="BI45" s="22"/>
      <c r="BJ45" s="22"/>
      <c r="BK45" s="22"/>
      <c r="BL45" s="22"/>
      <c r="BM45" s="22"/>
      <c r="BN45" s="22"/>
    </row>
    <row r="46" s="3" customFormat="1" ht="20.4" spans="1:66">
      <c r="A4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4.3</v>
      </c>
      <c r="B46" s="23" t="s">
        <v>64</v>
      </c>
      <c r="C46" s="3" t="s">
        <v>16</v>
      </c>
      <c r="D46" s="24"/>
      <c r="E46" s="42">
        <v>46077</v>
      </c>
      <c r="F46" s="42">
        <v>46091</v>
      </c>
      <c r="G46" s="43">
        <f t="shared" ref="G46:G54" si="9">IF(OR(F46="",E46="",F46="-",E46="-"),"",(F46-E46)+1)</f>
        <v>15</v>
      </c>
      <c r="H46" s="47">
        <v>0</v>
      </c>
      <c r="I46" s="62">
        <f t="shared" si="7"/>
        <v>11</v>
      </c>
      <c r="J46" s="63"/>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c r="AT46" s="22"/>
      <c r="AU46" s="22"/>
      <c r="AV46" s="22"/>
      <c r="AW46" s="22"/>
      <c r="AX46" s="22"/>
      <c r="AY46" s="22"/>
      <c r="AZ46" s="22"/>
      <c r="BA46" s="22"/>
      <c r="BB46" s="22"/>
      <c r="BC46" s="22"/>
      <c r="BD46" s="22"/>
      <c r="BE46" s="22"/>
      <c r="BF46" s="22"/>
      <c r="BG46" s="22"/>
      <c r="BH46" s="22"/>
      <c r="BI46" s="22"/>
      <c r="BJ46" s="22"/>
      <c r="BK46" s="22"/>
      <c r="BL46" s="22"/>
      <c r="BM46" s="22"/>
      <c r="BN46" s="22"/>
    </row>
    <row r="47" s="3" customFormat="1" ht="20.4" spans="1:66">
      <c r="A4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4.4</v>
      </c>
      <c r="B47" s="23" t="s">
        <v>65</v>
      </c>
      <c r="C47" s="3" t="s">
        <v>53</v>
      </c>
      <c r="D47" s="24"/>
      <c r="E47" s="42">
        <v>46017</v>
      </c>
      <c r="F47" s="42">
        <v>46034</v>
      </c>
      <c r="G47" s="43">
        <f t="shared" si="9"/>
        <v>18</v>
      </c>
      <c r="H47" s="44">
        <v>0.9</v>
      </c>
      <c r="I47" s="62">
        <f t="shared" si="7"/>
        <v>12</v>
      </c>
      <c r="J47" s="63"/>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2"/>
      <c r="AY47" s="22"/>
      <c r="AZ47" s="22"/>
      <c r="BA47" s="22"/>
      <c r="BB47" s="22"/>
      <c r="BC47" s="22"/>
      <c r="BD47" s="22"/>
      <c r="BE47" s="22"/>
      <c r="BF47" s="22"/>
      <c r="BG47" s="22"/>
      <c r="BH47" s="22"/>
      <c r="BI47" s="22"/>
      <c r="BJ47" s="22"/>
      <c r="BK47" s="22"/>
      <c r="BL47" s="22"/>
      <c r="BM47" s="22"/>
      <c r="BN47" s="22"/>
    </row>
    <row r="48" s="3" customFormat="1" ht="20.4" spans="1:66">
      <c r="A4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4.5</v>
      </c>
      <c r="B48" s="23" t="s">
        <v>66</v>
      </c>
      <c r="C48" s="3" t="s">
        <v>16</v>
      </c>
      <c r="D48" s="24"/>
      <c r="E48" s="42">
        <v>46092</v>
      </c>
      <c r="F48" s="42">
        <v>46099</v>
      </c>
      <c r="G48" s="43">
        <f t="shared" si="9"/>
        <v>8</v>
      </c>
      <c r="H48" s="47">
        <v>0</v>
      </c>
      <c r="I48" s="62">
        <f t="shared" si="7"/>
        <v>6</v>
      </c>
      <c r="J48" s="63"/>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2"/>
      <c r="BI48" s="22"/>
      <c r="BJ48" s="22"/>
      <c r="BK48" s="22"/>
      <c r="BL48" s="22"/>
      <c r="BM48" s="22"/>
      <c r="BN48" s="22"/>
    </row>
    <row r="49" s="4" customFormat="1" ht="20.4" spans="1:66">
      <c r="A4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4.6</v>
      </c>
      <c r="B49" s="23" t="s">
        <v>67</v>
      </c>
      <c r="C49" s="3" t="s">
        <v>16</v>
      </c>
      <c r="D49" s="32"/>
      <c r="E49" s="42">
        <v>46100</v>
      </c>
      <c r="F49" s="42">
        <v>46112</v>
      </c>
      <c r="G49" s="43">
        <f t="shared" si="9"/>
        <v>13</v>
      </c>
      <c r="H49" s="47">
        <v>0</v>
      </c>
      <c r="I49" s="66">
        <f t="shared" si="7"/>
        <v>9</v>
      </c>
      <c r="J49" s="67"/>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2"/>
      <c r="BI49" s="22"/>
      <c r="BJ49" s="22"/>
      <c r="BK49" s="22"/>
      <c r="BL49" s="22"/>
      <c r="BM49" s="22"/>
      <c r="BN49" s="22"/>
    </row>
    <row r="50" s="4" customFormat="1" ht="20.4" spans="1:66">
      <c r="A5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4.7</v>
      </c>
      <c r="B50" s="23" t="s">
        <v>68</v>
      </c>
      <c r="C50" s="3" t="s">
        <v>53</v>
      </c>
      <c r="D50" s="32"/>
      <c r="E50" s="42">
        <v>46035</v>
      </c>
      <c r="F50" s="42">
        <v>46048</v>
      </c>
      <c r="G50" s="43">
        <f t="shared" si="9"/>
        <v>14</v>
      </c>
      <c r="H50" s="47">
        <v>0</v>
      </c>
      <c r="I50" s="66">
        <f t="shared" si="7"/>
        <v>10</v>
      </c>
      <c r="J50" s="67"/>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c r="BM50" s="22"/>
      <c r="BN50" s="22"/>
    </row>
    <row r="51" s="5" customFormat="1" ht="20.4" customHeight="1" spans="1:66">
      <c r="A5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4.8</v>
      </c>
      <c r="B51" s="23" t="s">
        <v>69</v>
      </c>
      <c r="C51" s="3" t="s">
        <v>53</v>
      </c>
      <c r="D51" s="33"/>
      <c r="E51" s="42">
        <v>46049</v>
      </c>
      <c r="F51" s="42">
        <v>46058</v>
      </c>
      <c r="G51" s="43">
        <f t="shared" si="9"/>
        <v>10</v>
      </c>
      <c r="H51" s="47">
        <v>0</v>
      </c>
      <c r="I51" s="33"/>
      <c r="J51" s="33"/>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2"/>
      <c r="BI51" s="22"/>
      <c r="BJ51" s="22"/>
      <c r="BK51" s="22"/>
      <c r="BL51" s="22"/>
      <c r="BM51" s="22"/>
      <c r="BN51" s="22"/>
    </row>
    <row r="52" s="4" customFormat="1" ht="20.4" customHeight="1" spans="1:66">
      <c r="A5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4.9</v>
      </c>
      <c r="B52" s="23" t="s">
        <v>70</v>
      </c>
      <c r="C52" s="3" t="s">
        <v>53</v>
      </c>
      <c r="D52" s="33"/>
      <c r="E52" s="42">
        <v>46059</v>
      </c>
      <c r="F52" s="42">
        <v>46081</v>
      </c>
      <c r="G52" s="43">
        <f t="shared" si="9"/>
        <v>23</v>
      </c>
      <c r="H52" s="47">
        <v>0</v>
      </c>
      <c r="I52" s="33"/>
      <c r="J52" s="33"/>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c r="BM52" s="22"/>
      <c r="BN52" s="22"/>
    </row>
    <row r="53" s="4" customFormat="1" ht="20.4" customHeight="1" spans="1:66">
      <c r="A5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4.10</v>
      </c>
      <c r="B53" s="23" t="s">
        <v>71</v>
      </c>
      <c r="C53" s="33"/>
      <c r="D53" s="33"/>
      <c r="E53" s="42">
        <v>46113</v>
      </c>
      <c r="F53" s="42">
        <v>46132</v>
      </c>
      <c r="G53" s="43">
        <f t="shared" si="9"/>
        <v>20</v>
      </c>
      <c r="H53" s="47">
        <v>0</v>
      </c>
      <c r="I53" s="33"/>
      <c r="J53" s="33"/>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c r="BM53" s="22"/>
      <c r="BN53" s="22"/>
    </row>
    <row r="54" s="4" customFormat="1" ht="20.4" customHeight="1" spans="1:66">
      <c r="A5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4.11</v>
      </c>
      <c r="B54" s="23" t="s">
        <v>72</v>
      </c>
      <c r="C54" s="33"/>
      <c r="D54" s="33"/>
      <c r="E54" s="42">
        <v>46113</v>
      </c>
      <c r="F54" s="42">
        <v>46127</v>
      </c>
      <c r="G54" s="43">
        <f t="shared" si="9"/>
        <v>15</v>
      </c>
      <c r="H54" s="47">
        <v>0</v>
      </c>
      <c r="I54" s="33"/>
      <c r="J54" s="33"/>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2"/>
      <c r="BI54" s="22"/>
      <c r="BJ54" s="22"/>
      <c r="BK54" s="22"/>
      <c r="BL54" s="22"/>
      <c r="BM54" s="22"/>
      <c r="BN54" s="22"/>
    </row>
    <row r="55" s="4" customFormat="1" ht="20.4" customHeight="1" spans="1:66">
      <c r="A5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4.12</v>
      </c>
      <c r="B55" s="23" t="s">
        <v>73</v>
      </c>
      <c r="C55" s="3" t="s">
        <v>53</v>
      </c>
      <c r="D55" s="33"/>
      <c r="E55" s="42">
        <v>46082</v>
      </c>
      <c r="F55" s="42">
        <v>46091</v>
      </c>
      <c r="G55" s="43">
        <f t="shared" ref="G55:G57" si="10">IF(OR(F55="",E55="",F55="-",E55="-"),"",(F55-E55)+1)</f>
        <v>10</v>
      </c>
      <c r="H55" s="47">
        <v>0</v>
      </c>
      <c r="I55" s="33"/>
      <c r="J55" s="33"/>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2"/>
      <c r="BH55" s="22"/>
      <c r="BI55" s="22"/>
      <c r="BJ55" s="22"/>
      <c r="BK55" s="22"/>
      <c r="BL55" s="22"/>
      <c r="BM55" s="22"/>
      <c r="BN55" s="22"/>
    </row>
    <row r="56" s="4" customFormat="1" ht="20.4" customHeight="1" spans="1:66">
      <c r="A5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4.13</v>
      </c>
      <c r="B56" s="23" t="s">
        <v>74</v>
      </c>
      <c r="C56" s="33"/>
      <c r="D56" s="33"/>
      <c r="E56" s="42">
        <v>46113</v>
      </c>
      <c r="F56" s="42">
        <v>46127</v>
      </c>
      <c r="G56" s="43">
        <f t="shared" si="10"/>
        <v>15</v>
      </c>
      <c r="H56" s="47">
        <v>0</v>
      </c>
      <c r="I56" s="33"/>
      <c r="J56" s="33"/>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c r="BI56" s="22"/>
      <c r="BJ56" s="22"/>
      <c r="BK56" s="22"/>
      <c r="BL56" s="22"/>
      <c r="BM56" s="22"/>
      <c r="BN56" s="22"/>
    </row>
    <row r="57" s="4" customFormat="1" ht="20.4" customHeight="1" spans="1:66">
      <c r="A5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4.14</v>
      </c>
      <c r="B57" s="23" t="s">
        <v>75</v>
      </c>
      <c r="C57" s="3" t="s">
        <v>53</v>
      </c>
      <c r="D57" s="33"/>
      <c r="E57" s="42">
        <v>46091</v>
      </c>
      <c r="F57" s="42">
        <v>46112</v>
      </c>
      <c r="G57" s="43">
        <f t="shared" si="10"/>
        <v>22</v>
      </c>
      <c r="H57" s="47">
        <v>0</v>
      </c>
      <c r="I57" s="33"/>
      <c r="J57" s="33"/>
      <c r="K57" s="22"/>
      <c r="L57" s="22"/>
      <c r="M57" s="22"/>
      <c r="N57" s="22"/>
      <c r="O57" s="22"/>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c r="BH57" s="22"/>
      <c r="BI57" s="22"/>
      <c r="BJ57" s="22"/>
      <c r="BK57" s="22"/>
      <c r="BL57" s="22"/>
      <c r="BM57" s="22"/>
      <c r="BN57" s="22"/>
    </row>
    <row r="58" ht="20.4" customHeight="1"/>
    <row r="59" ht="20.4" customHeight="1"/>
    <row r="60" ht="20.4" customHeight="1"/>
    <row r="61" ht="20.4" customHeight="1"/>
  </sheetData>
  <sheetProtection formatCells="0" formatColumns="0" formatRows="0" insertRows="0" deleteRows="0"/>
  <mergeCells count="20">
    <mergeCell ref="A1:C1"/>
    <mergeCell ref="A2:C2"/>
    <mergeCell ref="C4:E4"/>
    <mergeCell ref="K4:Q4"/>
    <mergeCell ref="R4:X4"/>
    <mergeCell ref="Y4:AE4"/>
    <mergeCell ref="AF4:AL4"/>
    <mergeCell ref="AM4:AS4"/>
    <mergeCell ref="AT4:AZ4"/>
    <mergeCell ref="BA4:BG4"/>
    <mergeCell ref="BH4:BN4"/>
    <mergeCell ref="C5:E5"/>
    <mergeCell ref="K5:Q5"/>
    <mergeCell ref="R5:X5"/>
    <mergeCell ref="Y5:AE5"/>
    <mergeCell ref="AF5:AL5"/>
    <mergeCell ref="AM5:AS5"/>
    <mergeCell ref="AT5:AZ5"/>
    <mergeCell ref="BA5:BG5"/>
    <mergeCell ref="BH5:BN5"/>
  </mergeCells>
  <conditionalFormatting sqref="G16">
    <cfRule type="expression" dxfId="0" priority="17">
      <formula>G$6=TODAY()</formula>
    </cfRule>
    <cfRule type="expression" dxfId="1" priority="18">
      <formula>AND($E16&lt;=G$6,ROUNDDOWN(($F16-$E16+1)*$H16,0)+$E16-1&gt;=G$6)</formula>
    </cfRule>
    <cfRule type="expression" dxfId="2" priority="19">
      <formula>AND(NOT(ISBLANK($E16)),$E16&lt;=G$6,$F16&gt;=G$6)</formula>
    </cfRule>
  </conditionalFormatting>
  <conditionalFormatting sqref="G23">
    <cfRule type="dataBar" priority="16">
      <dataBar>
        <cfvo type="num" val="0"/>
        <cfvo type="num" val="1"/>
        <color theme="0" tint="-0.349986266670736"/>
      </dataBar>
      <extLst>
        <ext xmlns:x14="http://schemas.microsoft.com/office/spreadsheetml/2009/9/main" uri="{B025F937-C7B1-47D3-B67F-A62EFF666E3E}">
          <x14:id>{e02cfea3-f98b-4e67-af08-1f08b2fb60c2}</x14:id>
        </ext>
      </extLst>
    </cfRule>
  </conditionalFormatting>
  <conditionalFormatting sqref="G43">
    <cfRule type="expression" dxfId="0" priority="13">
      <formula>G$6=TODAY()</formula>
    </cfRule>
    <cfRule type="expression" dxfId="1" priority="14">
      <formula>AND($E43&lt;=G$6,ROUNDDOWN(($F43-$E43+1)*$H43,0)+$E43-1&gt;=G$6)</formula>
    </cfRule>
    <cfRule type="expression" dxfId="2" priority="15">
      <formula>AND(NOT(ISBLANK($E43)),$E43&lt;=G$6,$F43&gt;=G$6)</formula>
    </cfRule>
  </conditionalFormatting>
  <conditionalFormatting sqref="H44">
    <cfRule type="dataBar" priority="5">
      <dataBar>
        <cfvo type="num" val="0"/>
        <cfvo type="num" val="1"/>
        <color theme="0" tint="-0.349986266670736"/>
      </dataBar>
      <extLst>
        <ext xmlns:x14="http://schemas.microsoft.com/office/spreadsheetml/2009/9/main" uri="{B025F937-C7B1-47D3-B67F-A62EFF666E3E}">
          <x14:id>{a33fc4d8-c8ae-4616-bd41-7f58b2a0e541}</x14:id>
        </ext>
      </extLst>
    </cfRule>
  </conditionalFormatting>
  <conditionalFormatting sqref="K44:BN44">
    <cfRule type="expression" dxfId="0" priority="6">
      <formula>K$6=TODAY()</formula>
    </cfRule>
    <cfRule type="expression" dxfId="1" priority="7">
      <formula>AND($E44&lt;=K$6,ROUNDDOWN(($F44-$E44+1)*$H44,0)+$E44-1&gt;=K$6)</formula>
    </cfRule>
    <cfRule type="expression" dxfId="2" priority="8">
      <formula>AND(NOT(ISBLANK($E44)),$E44&lt;=K$6,$F44&gt;=K$6)</formula>
    </cfRule>
  </conditionalFormatting>
  <conditionalFormatting sqref="H45">
    <cfRule type="dataBar" priority="9">
      <dataBar>
        <cfvo type="num" val="0"/>
        <cfvo type="num" val="1"/>
        <color theme="0" tint="-0.349986266670736"/>
      </dataBar>
      <extLst>
        <ext xmlns:x14="http://schemas.microsoft.com/office/spreadsheetml/2009/9/main" uri="{B025F937-C7B1-47D3-B67F-A62EFF666E3E}">
          <x14:id>{6bf759c8-f774-445e-b17b-7eb8a3a60eac}</x14:id>
        </ext>
      </extLst>
    </cfRule>
  </conditionalFormatting>
  <conditionalFormatting sqref="K45:BN45">
    <cfRule type="expression" dxfId="0" priority="10">
      <formula>K$6=TODAY()</formula>
    </cfRule>
    <cfRule type="expression" dxfId="1" priority="11">
      <formula>AND($E45&lt;=K$6,ROUNDDOWN(($F45-$E45+1)*$H45,0)+$E45-1&gt;=K$6)</formula>
    </cfRule>
    <cfRule type="expression" dxfId="2" priority="12">
      <formula>AND(NOT(ISBLANK($E45)),$E45&lt;=K$6,$F45&gt;=K$6)</formula>
    </cfRule>
  </conditionalFormatting>
  <conditionalFormatting sqref="H57">
    <cfRule type="dataBar" priority="1">
      <dataBar>
        <cfvo type="num" val="0"/>
        <cfvo type="num" val="1"/>
        <color theme="0" tint="-0.349986266670736"/>
      </dataBar>
      <extLst>
        <ext xmlns:x14="http://schemas.microsoft.com/office/spreadsheetml/2009/9/main" uri="{B025F937-C7B1-47D3-B67F-A62EFF666E3E}">
          <x14:id>{43a82bf4-d559-44d1-a39a-d456805b887e}</x14:id>
        </ext>
      </extLst>
    </cfRule>
  </conditionalFormatting>
  <conditionalFormatting sqref="K57:BN57">
    <cfRule type="expression" dxfId="0" priority="2">
      <formula>K$6=TODAY()</formula>
    </cfRule>
    <cfRule type="expression" dxfId="1" priority="3">
      <formula>AND($E57&lt;=K$6,ROUNDDOWN(($F57-$E57+1)*$H57,0)+$E57-1&gt;=K$6)</formula>
    </cfRule>
    <cfRule type="expression" dxfId="2" priority="4">
      <formula>AND(NOT(ISBLANK($E57)),$E57&lt;=K$6,$F57&gt;=K$6)</formula>
    </cfRule>
  </conditionalFormatting>
  <conditionalFormatting sqref="K6:BN7">
    <cfRule type="expression" dxfId="3" priority="72">
      <formula>K$6=TODAY()</formula>
    </cfRule>
  </conditionalFormatting>
  <conditionalFormatting sqref="K6:BN43 K46:BN56">
    <cfRule type="expression" dxfId="0" priority="35">
      <formula>K$6=TODAY()</formula>
    </cfRule>
  </conditionalFormatting>
  <conditionalFormatting sqref="H8:H43 H46:H56">
    <cfRule type="dataBar" priority="29">
      <dataBar>
        <cfvo type="num" val="0"/>
        <cfvo type="num" val="1"/>
        <color theme="0" tint="-0.349986266670736"/>
      </dataBar>
      <extLst>
        <ext xmlns:x14="http://schemas.microsoft.com/office/spreadsheetml/2009/9/main" uri="{B025F937-C7B1-47D3-B67F-A62EFF666E3E}">
          <x14:id>{a195a0a8-b575-4906-9533-673743036455}</x14:id>
        </ext>
      </extLst>
    </cfRule>
  </conditionalFormatting>
  <conditionalFormatting sqref="K8:BN43 K46:BN56">
    <cfRule type="expression" dxfId="1" priority="75">
      <formula>AND($E8&lt;=K$6,ROUNDDOWN(($F8-$E8+1)*$H8,0)+$E8-1&gt;=K$6)</formula>
    </cfRule>
    <cfRule type="expression" dxfId="2" priority="76">
      <formula>AND(NOT(ISBLANK($E8)),$E8&lt;=K$6,$F8&gt;=K$6)</formula>
    </cfRule>
  </conditionalFormatting>
  <dataValidations count="1">
    <dataValidation allowBlank="1" showInputMessage="1" promptTitle="Display Week" prompt="Enter the week number to display first in the Gantt Chart. The weeks are numbered starting from the week containing the Project Start Date." sqref="H4"/>
  </dataValidations>
  <pageMargins left="0.25" right="0.25" top="0.5" bottom="0.5" header="0.5" footer="0.25"/>
  <pageSetup paperSize="1" scale="63" orientation="landscape"/>
  <headerFooter alignWithMargins="0"/>
  <ignoredErrors>
    <ignoredError sqref="A16 A23 A43" formula="1"/>
    <ignoredError sqref="H43 E43 E23 E16 H23"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8238" name="Scroll Bar 46" r:id="rId4">
              <controlPr print="0" defaultSize="0">
                <anchor moveWithCells="1">
                  <from>
                    <xdr:col>9</xdr:col>
                    <xdr:colOff>95250</xdr:colOff>
                    <xdr:row>1</xdr:row>
                    <xdr:rowOff>123825</xdr:rowOff>
                  </from>
                  <to>
                    <xdr:col>27</xdr:col>
                    <xdr:colOff>104775</xdr:colOff>
                    <xdr:row>2</xdr:row>
                    <xdr:rowOff>114300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e02cfea3-f98b-4e67-af08-1f08b2fb60c2}">
            <x14:dataBar minLength="0" maxLength="100" gradient="0">
              <x14:cfvo type="num">
                <xm:f>0</xm:f>
              </x14:cfvo>
              <x14:cfvo type="num">
                <xm:f>1</xm:f>
              </x14:cfvo>
              <x14:negativeFillColor rgb="FFFF0000"/>
              <x14:axisColor rgb="FF000000"/>
            </x14:dataBar>
          </x14:cfRule>
          <xm:sqref>G23</xm:sqref>
        </x14:conditionalFormatting>
        <x14:conditionalFormatting xmlns:xm="http://schemas.microsoft.com/office/excel/2006/main">
          <x14:cfRule type="dataBar" id="{a33fc4d8-c8ae-4616-bd41-7f58b2a0e541}">
            <x14:dataBar minLength="0" maxLength="100" gradient="0">
              <x14:cfvo type="num">
                <xm:f>0</xm:f>
              </x14:cfvo>
              <x14:cfvo type="num">
                <xm:f>1</xm:f>
              </x14:cfvo>
              <x14:negativeFillColor rgb="FFFF0000"/>
              <x14:axisColor rgb="FF000000"/>
            </x14:dataBar>
          </x14:cfRule>
          <xm:sqref>H44</xm:sqref>
        </x14:conditionalFormatting>
        <x14:conditionalFormatting xmlns:xm="http://schemas.microsoft.com/office/excel/2006/main">
          <x14:cfRule type="dataBar" id="{6bf759c8-f774-445e-b17b-7eb8a3a60eac}">
            <x14:dataBar minLength="0" maxLength="100" gradient="0">
              <x14:cfvo type="num">
                <xm:f>0</xm:f>
              </x14:cfvo>
              <x14:cfvo type="num">
                <xm:f>1</xm:f>
              </x14:cfvo>
              <x14:negativeFillColor rgb="FFFF0000"/>
              <x14:axisColor rgb="FF000000"/>
            </x14:dataBar>
          </x14:cfRule>
          <xm:sqref>H45</xm:sqref>
        </x14:conditionalFormatting>
        <x14:conditionalFormatting xmlns:xm="http://schemas.microsoft.com/office/excel/2006/main">
          <x14:cfRule type="dataBar" id="{43a82bf4-d559-44d1-a39a-d456805b887e}">
            <x14:dataBar minLength="0" maxLength="100" gradient="0">
              <x14:cfvo type="num">
                <xm:f>0</xm:f>
              </x14:cfvo>
              <x14:cfvo type="num">
                <xm:f>1</xm:f>
              </x14:cfvo>
              <x14:negativeFillColor rgb="FFFF0000"/>
              <x14:axisColor rgb="FF000000"/>
            </x14:dataBar>
          </x14:cfRule>
          <xm:sqref>H57</xm:sqref>
        </x14:conditionalFormatting>
        <x14:conditionalFormatting xmlns:xm="http://schemas.microsoft.com/office/excel/2006/main">
          <x14:cfRule type="dataBar" id="{a195a0a8-b575-4906-9533-673743036455}">
            <x14:dataBar minLength="0" maxLength="100" gradient="0">
              <x14:cfvo type="num">
                <xm:f>0</xm:f>
              </x14:cfvo>
              <x14:cfvo type="num">
                <xm:f>1</xm:f>
              </x14:cfvo>
              <x14:negativeFillColor rgb="FFFF0000"/>
              <x14:axisColor rgb="FF000000"/>
            </x14:dataBar>
          </x14:cfRule>
          <xm:sqref>H8:H43 H46:H56</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Company>Vertex42 LLC</Company>
  <Application>Microsoft Excel</Application>
  <HeadingPairs>
    <vt:vector size="2" baseType="variant">
      <vt:variant>
        <vt:lpstr>工作表</vt:lpstr>
      </vt:variant>
      <vt:variant>
        <vt:i4>1</vt:i4>
      </vt:variant>
    </vt:vector>
  </HeadingPairs>
  <TitlesOfParts>
    <vt:vector size="1" baseType="lpstr">
      <vt:lpstr>RCS GanttChart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Gantt Chart Template</dc:title>
  <dc:creator>Vertex42.com</dc:creator>
  <dc:description>(c) 2006-2025 Vertex42 LLC. All Rights Reserved.</dc:description>
  <cp:lastModifiedBy>WPS_1746840755</cp:lastModifiedBy>
  <dcterms:created xsi:type="dcterms:W3CDTF">2010-06-13T08:05:00Z</dcterms:created>
  <cp:lastPrinted>2025-04-13T08:30:00Z</cp:lastPrinted>
  <dcterms:modified xsi:type="dcterms:W3CDTF">2026-01-20T12:51:24Z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2006-2025 Vertex42 LLC</vt:lpwstr>
  </property>
  <property fmtid="{D5CDD505-2E9C-101B-9397-08002B2CF9AE}" pid="3" name="Version">
    <vt:lpwstr>3.1.2</vt:lpwstr>
  </property>
  <property fmtid="{D5CDD505-2E9C-101B-9397-08002B2CF9AE}" pid="4" name="Source">
    <vt:lpwstr>https://www.vertex42.com/ExcelTemplates/excel-gantt-chart.html</vt:lpwstr>
  </property>
  <property fmtid="{D5CDD505-2E9C-101B-9397-08002B2CF9AE}" pid="5" name="ICV">
    <vt:lpwstr>2D61B350A89A60EBF0393669822A325C_42</vt:lpwstr>
  </property>
  <property fmtid="{D5CDD505-2E9C-101B-9397-08002B2CF9AE}" pid="6" name="KSOProductBuildVer">
    <vt:lpwstr>1033-6.12.0.8652</vt:lpwstr>
  </property>
</Properties>
</file>